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72" windowWidth="19632" windowHeight="9204" activeTab="1"/>
  </bookViews>
  <sheets>
    <sheet name="Presupuesto " sheetId="5" r:id="rId1"/>
    <sheet name="Resumen " sheetId="2" r:id="rId2"/>
    <sheet name="Hoja3" sheetId="3" r:id="rId3"/>
    <sheet name="Hoja4" sheetId="4" r:id="rId4"/>
  </sheets>
  <calcPr calcId="125725" fullPrecision="0"/>
</workbook>
</file>

<file path=xl/calcChain.xml><?xml version="1.0" encoding="utf-8"?>
<calcChain xmlns="http://schemas.openxmlformats.org/spreadsheetml/2006/main">
  <c r="F19" i="2"/>
  <c r="F17"/>
  <c r="F16"/>
  <c r="F15"/>
  <c r="F14"/>
  <c r="F13"/>
  <c r="F12"/>
  <c r="F11"/>
  <c r="F10"/>
  <c r="F9"/>
  <c r="F21"/>
  <c r="G8" s="1"/>
  <c r="M245" i="5"/>
  <c r="M217"/>
  <c r="M214"/>
  <c r="M200"/>
  <c r="M183"/>
  <c r="M175"/>
  <c r="M159"/>
  <c r="M113"/>
  <c r="M124"/>
  <c r="M108"/>
  <c r="M75"/>
  <c r="M33"/>
  <c r="M21"/>
  <c r="J5"/>
  <c r="K6" s="1"/>
  <c r="J243"/>
  <c r="J242"/>
  <c r="J241"/>
  <c r="J238"/>
  <c r="J237"/>
  <c r="J234"/>
  <c r="K235" s="1"/>
  <c r="J231"/>
  <c r="J230"/>
  <c r="J229"/>
  <c r="J228"/>
  <c r="J227"/>
  <c r="J226"/>
  <c r="J223"/>
  <c r="K224" s="1"/>
  <c r="J220"/>
  <c r="K221" s="1"/>
  <c r="L217"/>
  <c r="J212"/>
  <c r="J211"/>
  <c r="J210"/>
  <c r="J209"/>
  <c r="J208"/>
  <c r="J207"/>
  <c r="J206"/>
  <c r="J203"/>
  <c r="K204" s="1"/>
  <c r="M204" s="1"/>
  <c r="J198"/>
  <c r="K199" s="1"/>
  <c r="J195"/>
  <c r="K196" s="1"/>
  <c r="J192"/>
  <c r="K193" s="1"/>
  <c r="J189"/>
  <c r="K190" s="1"/>
  <c r="J186"/>
  <c r="K187" s="1"/>
  <c r="J181"/>
  <c r="K182" s="1"/>
  <c r="M182" s="1"/>
  <c r="J178"/>
  <c r="K179" s="1"/>
  <c r="M179" s="1"/>
  <c r="J173"/>
  <c r="K174" s="1"/>
  <c r="J170"/>
  <c r="K171" s="1"/>
  <c r="J167"/>
  <c r="J166"/>
  <c r="J163"/>
  <c r="J162"/>
  <c r="J157"/>
  <c r="J156"/>
  <c r="J155"/>
  <c r="J154"/>
  <c r="J151"/>
  <c r="J150"/>
  <c r="J149"/>
  <c r="J146"/>
  <c r="J145"/>
  <c r="J144"/>
  <c r="J143"/>
  <c r="J142"/>
  <c r="J139"/>
  <c r="J138"/>
  <c r="J137"/>
  <c r="J134"/>
  <c r="J133"/>
  <c r="J130"/>
  <c r="J129"/>
  <c r="J128"/>
  <c r="J127"/>
  <c r="J122"/>
  <c r="K123" s="1"/>
  <c r="J119"/>
  <c r="J118"/>
  <c r="J117"/>
  <c r="J116"/>
  <c r="J111"/>
  <c r="K112" s="1"/>
  <c r="J106"/>
  <c r="K107" s="1"/>
  <c r="J103"/>
  <c r="J102"/>
  <c r="J100"/>
  <c r="J99"/>
  <c r="J98"/>
  <c r="J97"/>
  <c r="J96"/>
  <c r="J95"/>
  <c r="J94"/>
  <c r="J93"/>
  <c r="J91"/>
  <c r="J90"/>
  <c r="J89"/>
  <c r="J87"/>
  <c r="J86"/>
  <c r="J85"/>
  <c r="J84"/>
  <c r="J80"/>
  <c r="J79"/>
  <c r="J78"/>
  <c r="J73"/>
  <c r="K74" s="1"/>
  <c r="J70"/>
  <c r="K71" s="1"/>
  <c r="J67"/>
  <c r="J66"/>
  <c r="J63"/>
  <c r="J62"/>
  <c r="J61"/>
  <c r="J57"/>
  <c r="J56"/>
  <c r="J55"/>
  <c r="J54"/>
  <c r="J50"/>
  <c r="J46"/>
  <c r="J45"/>
  <c r="J44"/>
  <c r="J43"/>
  <c r="J42"/>
  <c r="J41"/>
  <c r="J37"/>
  <c r="J31"/>
  <c r="K32" s="1"/>
  <c r="J28"/>
  <c r="J27"/>
  <c r="J26"/>
  <c r="J25"/>
  <c r="J24"/>
  <c r="J19"/>
  <c r="J18"/>
  <c r="J15"/>
  <c r="K16" s="1"/>
  <c r="J12"/>
  <c r="K13" s="1"/>
  <c r="J9"/>
  <c r="J8"/>
  <c r="M251" l="1"/>
  <c r="M252" s="1"/>
  <c r="G10" i="2"/>
  <c r="G12"/>
  <c r="G14"/>
  <c r="G16"/>
  <c r="G18"/>
  <c r="G20"/>
  <c r="G11"/>
  <c r="G13"/>
  <c r="G15"/>
  <c r="G17"/>
  <c r="G19"/>
  <c r="G7"/>
  <c r="G9"/>
  <c r="F23"/>
  <c r="F22"/>
  <c r="K213" i="5"/>
  <c r="K68"/>
  <c r="K81"/>
  <c r="M81" s="1"/>
  <c r="K104"/>
  <c r="K120"/>
  <c r="M123"/>
  <c r="K131"/>
  <c r="K140"/>
  <c r="K47"/>
  <c r="K58"/>
  <c r="K232"/>
  <c r="M232" s="1"/>
  <c r="K239"/>
  <c r="M74"/>
  <c r="M107"/>
  <c r="K244"/>
  <c r="K10"/>
  <c r="M10" s="1"/>
  <c r="M16"/>
  <c r="K20"/>
  <c r="M20" s="1"/>
  <c r="K29"/>
  <c r="K38"/>
  <c r="M112"/>
  <c r="K135"/>
  <c r="M135" s="1"/>
  <c r="K147"/>
  <c r="K152"/>
  <c r="M152" s="1"/>
  <c r="K158"/>
  <c r="M158" s="1"/>
  <c r="K164"/>
  <c r="M164" s="1"/>
  <c r="K168"/>
  <c r="M6"/>
  <c r="M168"/>
  <c r="M171"/>
  <c r="M174"/>
  <c r="M193"/>
  <c r="M196"/>
  <c r="M199"/>
  <c r="M221"/>
  <c r="M224"/>
  <c r="M13"/>
  <c r="M32"/>
  <c r="K51"/>
  <c r="K64"/>
  <c r="M213"/>
  <c r="M187"/>
  <c r="M190"/>
  <c r="M235"/>
  <c r="M239"/>
  <c r="M244"/>
  <c r="M253" l="1"/>
  <c r="M254" s="1"/>
  <c r="F24" i="2"/>
  <c r="F25" s="1"/>
  <c r="M47" i="5"/>
  <c r="M104"/>
  <c r="M140"/>
  <c r="M29"/>
  <c r="M38"/>
  <c r="M147"/>
  <c r="L245"/>
  <c r="F26" i="2" l="1"/>
  <c r="F27" s="1"/>
  <c r="M131" i="5"/>
  <c r="M51"/>
  <c r="M71"/>
  <c r="M64"/>
  <c r="M120"/>
  <c r="M58"/>
  <c r="M68" l="1"/>
</calcChain>
</file>

<file path=xl/sharedStrings.xml><?xml version="1.0" encoding="utf-8"?>
<sst xmlns="http://schemas.openxmlformats.org/spreadsheetml/2006/main" count="482" uniqueCount="275">
  <si>
    <t>Presupuesto</t>
  </si>
  <si>
    <t>Código</t>
  </si>
  <si>
    <t>Resumen</t>
  </si>
  <si>
    <t>ImpPres</t>
  </si>
  <si>
    <t>Nat</t>
  </si>
  <si>
    <t>Ud</t>
  </si>
  <si>
    <t>CanPres</t>
  </si>
  <si>
    <t>PrPres</t>
  </si>
  <si>
    <t>Comentario</t>
  </si>
  <si>
    <t>N</t>
  </si>
  <si>
    <t>Longitud</t>
  </si>
  <si>
    <t>Anchura</t>
  </si>
  <si>
    <t>Altura</t>
  </si>
  <si>
    <t>Parcial</t>
  </si>
  <si>
    <t xml:space="preserve">01           </t>
  </si>
  <si>
    <t>ACTUACIONES PREVIAS</t>
  </si>
  <si>
    <t>Capítulo</t>
  </si>
  <si>
    <t/>
  </si>
  <si>
    <t xml:space="preserve">01KAP90002   </t>
  </si>
  <si>
    <t>DESMONTADO SELECTIVO CON M. MANUALES DE PUERTA DE ACERO Y ACOPIO</t>
  </si>
  <si>
    <t>Partida</t>
  </si>
  <si>
    <t>m2</t>
  </si>
  <si>
    <t>Portones</t>
  </si>
  <si>
    <t>01KAP90002</t>
  </si>
  <si>
    <t xml:space="preserve">01CWW0002V   </t>
  </si>
  <si>
    <t>DEMOLICIÓN CERRAMIENTOS</t>
  </si>
  <si>
    <t>M3</t>
  </si>
  <si>
    <t>01CWW0002V</t>
  </si>
  <si>
    <t xml:space="preserve">01QIG00001V  </t>
  </si>
  <si>
    <t>DESMONTADO CHAPA CUBIERTA</t>
  </si>
  <si>
    <t>M2</t>
  </si>
  <si>
    <t>01QIG00001V</t>
  </si>
  <si>
    <t xml:space="preserve">010003       </t>
  </si>
  <si>
    <t>DESMONTADO DE REVESTIMIENTO DE MADERA</t>
  </si>
  <si>
    <t>010003</t>
  </si>
  <si>
    <t xml:space="preserve">010004       </t>
  </si>
  <si>
    <t>DESMONTADO DE REV. DE MADERA CON ENTRAMADO</t>
  </si>
  <si>
    <t>010004</t>
  </si>
  <si>
    <t>01</t>
  </si>
  <si>
    <t xml:space="preserve">02           </t>
  </si>
  <si>
    <t>MOVIMIENTO DE TIERRAS</t>
  </si>
  <si>
    <t xml:space="preserve">D02KA301     </t>
  </si>
  <si>
    <t>EXCAV. MECANICA POZOS Y ZANJAS T.DURO</t>
  </si>
  <si>
    <t>Pórtico añadido</t>
  </si>
  <si>
    <t>Zapatas P1-P2-P3</t>
  </si>
  <si>
    <t>Zunchos</t>
  </si>
  <si>
    <t>P1-P2</t>
  </si>
  <si>
    <t>P2-P3</t>
  </si>
  <si>
    <t>D02KA301</t>
  </si>
  <si>
    <t xml:space="preserve">01004        </t>
  </si>
  <si>
    <t>RELLENO CON TIERRAS PROCEDENTES DE EXCAVACIÓN</t>
  </si>
  <si>
    <t>m3</t>
  </si>
  <si>
    <t>01004</t>
  </si>
  <si>
    <t>02</t>
  </si>
  <si>
    <t xml:space="preserve">03           </t>
  </si>
  <si>
    <t>ESTRUCTURA DE HORMIGÓN ARMADO</t>
  </si>
  <si>
    <t xml:space="preserve">03HMW00101   </t>
  </si>
  <si>
    <t>HORMIGÓN CICLOPEO HM-20/P/40/IIa EN CIMIENTOS</t>
  </si>
  <si>
    <t>03HMW00101</t>
  </si>
  <si>
    <t xml:space="preserve">03WSS80000   </t>
  </si>
  <si>
    <t>CAPA DE HORMIGÓN DE LIMPIEZA 10 cm ESP. MEDIO</t>
  </si>
  <si>
    <t>P1-Zapata existente</t>
  </si>
  <si>
    <t>P3-Zapata existente</t>
  </si>
  <si>
    <t>03WSS80000</t>
  </si>
  <si>
    <t xml:space="preserve">03HRZ80090   </t>
  </si>
  <si>
    <t>HORM. ARM. HA-30/B/20/IIa B500S EN ZAPATAS Y ENCEPADOS</t>
  </si>
  <si>
    <t>kg</t>
  </si>
  <si>
    <t>P1-P2-P3</t>
  </si>
  <si>
    <t>03HRZ80090</t>
  </si>
  <si>
    <t xml:space="preserve">03HRA80230   </t>
  </si>
  <si>
    <t>HORM. ARM. HA-30/B/20/IIa B500S EN VIGAS/ZUNCHO</t>
  </si>
  <si>
    <t>03HRA80230</t>
  </si>
  <si>
    <t xml:space="preserve">05HRP80020   </t>
  </si>
  <si>
    <t>HORM. ARM. HA-30/B/20/IIa EN PILARES I/ENC. MET. REV.</t>
  </si>
  <si>
    <t>P1</t>
  </si>
  <si>
    <t>P2</t>
  </si>
  <si>
    <t>P3</t>
  </si>
  <si>
    <t>05HRP80020</t>
  </si>
  <si>
    <t xml:space="preserve">05HRJ80110   </t>
  </si>
  <si>
    <t>HORM. ARM. HA-30/B/20/IIa EN VIGAS DESCUELGUE I/ENC. REVESTIR</t>
  </si>
  <si>
    <t>V1-V2</t>
  </si>
  <si>
    <t>V3</t>
  </si>
  <si>
    <t>05HRJ80110</t>
  </si>
  <si>
    <t xml:space="preserve">05HRL80020   </t>
  </si>
  <si>
    <t>HORM. ARM. HA-30/B/20/IIa EN LOSAS I/ENC. MADERA REVESTIR</t>
  </si>
  <si>
    <t>05HRL80020</t>
  </si>
  <si>
    <t xml:space="preserve">D27GE200     </t>
  </si>
  <si>
    <t>PUESTA A TIERRA</t>
  </si>
  <si>
    <t>PA</t>
  </si>
  <si>
    <t>D27GE200</t>
  </si>
  <si>
    <t>03</t>
  </si>
  <si>
    <t xml:space="preserve">04           </t>
  </si>
  <si>
    <t>ESTRUCTURA METÁLICA</t>
  </si>
  <si>
    <t xml:space="preserve">E05AA050     </t>
  </si>
  <si>
    <t>ACERO S275-J2 EN PLACA DE ANCLAJE A CIMENTACIÓN</t>
  </si>
  <si>
    <t>ud</t>
  </si>
  <si>
    <t>U1 (A) (060X060)</t>
  </si>
  <si>
    <t>U1 (B) (0,60X0,825)</t>
  </si>
  <si>
    <t>U2 (0,40X0,40)</t>
  </si>
  <si>
    <t>E05AA050</t>
  </si>
  <si>
    <t xml:space="preserve">E05AA101     </t>
  </si>
  <si>
    <t>ACERO S-275-J2 EN ESTRUCT.SOLDAD-ATORNILLADA</t>
  </si>
  <si>
    <t>Pilares</t>
  </si>
  <si>
    <t>HEB 300</t>
  </si>
  <si>
    <t>P160*8</t>
  </si>
  <si>
    <t>cubierta</t>
  </si>
  <si>
    <t>HEB 200</t>
  </si>
  <si>
    <t>IPE 160</t>
  </si>
  <si>
    <t>vigas horizontales</t>
  </si>
  <si>
    <t>cruces de san andres</t>
  </si>
  <si>
    <t>UPN 100</t>
  </si>
  <si>
    <t>E05AA101</t>
  </si>
  <si>
    <t xml:space="preserve">04.09        </t>
  </si>
  <si>
    <t>TENSOR CABLE ARRIOSTRAMIENTO</t>
  </si>
  <si>
    <t>ml</t>
  </si>
  <si>
    <t>04.09</t>
  </si>
  <si>
    <t>04</t>
  </si>
  <si>
    <t xml:space="preserve">05           </t>
  </si>
  <si>
    <t>CUBIERTAS</t>
  </si>
  <si>
    <t xml:space="preserve">E09IMS010    </t>
  </si>
  <si>
    <t>CUB.CHAPA GALVANIZ.1,00mm I/REMATES</t>
  </si>
  <si>
    <t>m.</t>
  </si>
  <si>
    <t>E09IMS010</t>
  </si>
  <si>
    <t>05</t>
  </si>
  <si>
    <t xml:space="preserve">06           </t>
  </si>
  <si>
    <t>ALBAÑILERIA</t>
  </si>
  <si>
    <t xml:space="preserve">E07BHG060    </t>
  </si>
  <si>
    <t>FÁB.BLOQ.HORMIG.GRIS 40x20x20 cm</t>
  </si>
  <si>
    <t>a deducir huecos</t>
  </si>
  <si>
    <t>E07BHG060</t>
  </si>
  <si>
    <t xml:space="preserve">60005        </t>
  </si>
  <si>
    <t>RECRECIDO DE ARQUETA EXISTENTE</t>
  </si>
  <si>
    <t>60005</t>
  </si>
  <si>
    <t>06</t>
  </si>
  <si>
    <t xml:space="preserve">07           </t>
  </si>
  <si>
    <t>REVESTIMIENTOS Y PINTURAS</t>
  </si>
  <si>
    <t xml:space="preserve">070003       </t>
  </si>
  <si>
    <t>REV.MURAL FENOLICO 20MM Y CHAPADO CON LAMAS DE ROBLE</t>
  </si>
  <si>
    <t>070003</t>
  </si>
  <si>
    <t xml:space="preserve">070004       </t>
  </si>
  <si>
    <t>REVESTIMIENTO CON LAMAS EN REMATE DE CUBIERTA</t>
  </si>
  <si>
    <t>m</t>
  </si>
  <si>
    <t>070004</t>
  </si>
  <si>
    <t xml:space="preserve">D06AH001     </t>
  </si>
  <si>
    <t>MURO DE MAMPOSTERÍA CON PIEDRA DEL LUGAR</t>
  </si>
  <si>
    <t>a deducir portones</t>
  </si>
  <si>
    <t>D06AH001</t>
  </si>
  <si>
    <t xml:space="preserve">E11PEM080    </t>
  </si>
  <si>
    <t>ENFOSCADO MAESTRE. HIDROFUGO M-10 VER.</t>
  </si>
  <si>
    <t>cerramientos de bloque de hormigón</t>
  </si>
  <si>
    <t>a deducir 50% huecos&gt;4m2</t>
  </si>
  <si>
    <t>E11PEM080</t>
  </si>
  <si>
    <t xml:space="preserve">D06WF010     </t>
  </si>
  <si>
    <t>ALFEIZAR PIEDRA NATURAL</t>
  </si>
  <si>
    <t>Ml</t>
  </si>
  <si>
    <t>D06WF010</t>
  </si>
  <si>
    <t xml:space="preserve">D35AC001     </t>
  </si>
  <si>
    <t>PINTURA PETREA</t>
  </si>
  <si>
    <t>D35AC001</t>
  </si>
  <si>
    <t>07</t>
  </si>
  <si>
    <t xml:space="preserve">08           </t>
  </si>
  <si>
    <t>CARPINTERIAS</t>
  </si>
  <si>
    <t xml:space="preserve">E14PAF010    </t>
  </si>
  <si>
    <t>VENT.PVC CON ALMA DE ACERO FIJA 70X70CM Y VIDRIO CLIMALIT</t>
  </si>
  <si>
    <t>fachada frontal</t>
  </si>
  <si>
    <t>fachada lateral</t>
  </si>
  <si>
    <t>E14PAF010</t>
  </si>
  <si>
    <t xml:space="preserve">5002         </t>
  </si>
  <si>
    <t>PUERTA DE PANEL FENOLICO FORRADA DE LAMAS MADERA 70X70CM</t>
  </si>
  <si>
    <t>Fachada frontal</t>
  </si>
  <si>
    <t>Fachada lateral</t>
  </si>
  <si>
    <t>5002</t>
  </si>
  <si>
    <t xml:space="preserve">E15CGA020    </t>
  </si>
  <si>
    <t>PUER.ABAT.CHAPA LISA. AUT.</t>
  </si>
  <si>
    <t>E15CGA020</t>
  </si>
  <si>
    <t xml:space="preserve">200004       </t>
  </si>
  <si>
    <t>PUERT. ABAT. CHAPA LISA. SUPERIOR</t>
  </si>
  <si>
    <t>200004</t>
  </si>
  <si>
    <t>08</t>
  </si>
  <si>
    <t xml:space="preserve">09           </t>
  </si>
  <si>
    <t>ACTUACIONES EN ESTACION METEREOLÓGICA</t>
  </si>
  <si>
    <t xml:space="preserve">1000040      </t>
  </si>
  <si>
    <t>MONTAJE Y DESMONTAJE DE ESTACIÓN METEREOLOGICA EXISTENTE</t>
  </si>
  <si>
    <t>1000040</t>
  </si>
  <si>
    <t xml:space="preserve">1000065      </t>
  </si>
  <si>
    <t>COLOCACIÓN ELEMENTOS ANTENA</t>
  </si>
  <si>
    <t>1000065</t>
  </si>
  <si>
    <t>09</t>
  </si>
  <si>
    <t xml:space="preserve">10           </t>
  </si>
  <si>
    <t>MEDIDAS CORRECTORAS DE IMPACTO AMBIENTAL</t>
  </si>
  <si>
    <t xml:space="preserve">E28EB025     </t>
  </si>
  <si>
    <t>BALIZADO EN AREA DE ACTUACION</t>
  </si>
  <si>
    <t>E28EB025</t>
  </si>
  <si>
    <t xml:space="preserve">4000090      </t>
  </si>
  <si>
    <t>DESMONTADO DE BALIZADO EN AREA DE ACTUACION</t>
  </si>
  <si>
    <t>4000090</t>
  </si>
  <si>
    <t xml:space="preserve">E02AM010     </t>
  </si>
  <si>
    <t>LIMPIEZA DE ENTORNO Y RETIRADA MATERIAL NO AUTOCTONO</t>
  </si>
  <si>
    <t>E02AM010</t>
  </si>
  <si>
    <t xml:space="preserve">E02SA060     </t>
  </si>
  <si>
    <t>RESTITUCION DE TERRENO NATURAL</t>
  </si>
  <si>
    <t>E02SA060</t>
  </si>
  <si>
    <t xml:space="preserve">E02SA050     </t>
  </si>
  <si>
    <t>RELLENO DE ROCAS EN LA BASE Y MIMETIZACIÓN CON EL ENTORNO</t>
  </si>
  <si>
    <t>E02SA050</t>
  </si>
  <si>
    <t>10</t>
  </si>
  <si>
    <t xml:space="preserve">11           </t>
  </si>
  <si>
    <t>GESTION DE RESIDUOS</t>
  </si>
  <si>
    <t xml:space="preserve">3000030      </t>
  </si>
  <si>
    <t>CONTENEDOR 9M3</t>
  </si>
  <si>
    <t>UD</t>
  </si>
  <si>
    <t>3000030</t>
  </si>
  <si>
    <t xml:space="preserve">E2R540J0     </t>
  </si>
  <si>
    <t>TRANSPORTE RESID. INERTES O NO PELIGROSOS, CONTEN. 9M3</t>
  </si>
  <si>
    <t>Cerramiento de bloques de hormigón</t>
  </si>
  <si>
    <t>Revestimientos de madera</t>
  </si>
  <si>
    <t>Revestimientos de piedra</t>
  </si>
  <si>
    <t>Carpinterías PVC</t>
  </si>
  <si>
    <t>Cubierta de chapa</t>
  </si>
  <si>
    <t>Vidrios</t>
  </si>
  <si>
    <t>25% de esponjamiento</t>
  </si>
  <si>
    <t>E2R540J0</t>
  </si>
  <si>
    <t>11</t>
  </si>
  <si>
    <t xml:space="preserve">12           </t>
  </si>
  <si>
    <t>SEGURIDAD Y SALUD</t>
  </si>
  <si>
    <t xml:space="preserve">1400002      </t>
  </si>
  <si>
    <t>CONTROL DE CALIDAD</t>
  </si>
  <si>
    <t>12</t>
  </si>
  <si>
    <t xml:space="preserve">13           </t>
  </si>
  <si>
    <t>ACTUACIONES COMPLEMENTARIAS</t>
  </si>
  <si>
    <t xml:space="preserve">140002       </t>
  </si>
  <si>
    <t>RECRECIDO DE ENTRAMADO METALICO</t>
  </si>
  <si>
    <t>140002</t>
  </si>
  <si>
    <t xml:space="preserve">140003       </t>
  </si>
  <si>
    <t>INSTALACION DE INHIBIDOR DE RAYOS</t>
  </si>
  <si>
    <t>140003</t>
  </si>
  <si>
    <t xml:space="preserve">140004       </t>
  </si>
  <si>
    <t>LIJADO Y PINTADO DE REVESTIMIENTOS DE MADERA</t>
  </si>
  <si>
    <t>Fachadas laterales</t>
  </si>
  <si>
    <t>Fachada frontales</t>
  </si>
  <si>
    <t>140004</t>
  </si>
  <si>
    <t xml:space="preserve">140005       </t>
  </si>
  <si>
    <t>PINTADO DE CARPINTERIA Y ESTRUCTURA METALICA</t>
  </si>
  <si>
    <t>140005</t>
  </si>
  <si>
    <t xml:space="preserve">140006       </t>
  </si>
  <si>
    <t>REPASO DE CUBIERTA</t>
  </si>
  <si>
    <t>140006</t>
  </si>
  <si>
    <t xml:space="preserve">140007       </t>
  </si>
  <si>
    <t>REPASO Y SELLADO DE JUNTAS EN VENTANAS</t>
  </si>
  <si>
    <t>140007</t>
  </si>
  <si>
    <t>13</t>
  </si>
  <si>
    <t xml:space="preserve">14           </t>
  </si>
  <si>
    <t>14</t>
  </si>
  <si>
    <t>PROYECTO</t>
  </si>
  <si>
    <t xml:space="preserve">TOTAL CONTRATA </t>
  </si>
  <si>
    <t xml:space="preserve">21%  IVA </t>
  </si>
  <si>
    <t xml:space="preserve">19% GG y BI </t>
  </si>
  <si>
    <t xml:space="preserve">Total </t>
  </si>
  <si>
    <t>RESUMEN DE PRESUPUESTO</t>
  </si>
  <si>
    <t>%</t>
  </si>
  <si>
    <t>TOTAL EJECUCIÓN MATERIAL</t>
  </si>
  <si>
    <t>% Gastos generales</t>
  </si>
  <si>
    <t>% Beneficio industrial</t>
  </si>
  <si>
    <t>SUMA DE G.G. y B.I.</t>
  </si>
  <si>
    <t>% I.V.A.</t>
  </si>
  <si>
    <t>TOTAL PRESUPUESTO CONTRATA</t>
  </si>
  <si>
    <t>TOTAL PRESUPUESTO GENERAL</t>
  </si>
  <si>
    <t>MOS</t>
  </si>
  <si>
    <t>LA PROPIEDAD</t>
  </si>
  <si>
    <t>AUTOR</t>
  </si>
  <si>
    <t xml:space="preserve">CAPITULOS </t>
  </si>
  <si>
    <t xml:space="preserve">RESUMEN </t>
  </si>
  <si>
    <t xml:space="preserve">EUROS </t>
  </si>
  <si>
    <t xml:space="preserve">Asciende el presupuesto general a la expresada cantidad de </t>
  </si>
  <si>
    <t>, a                       de                                      de 2014.</t>
  </si>
</sst>
</file>

<file path=xl/styles.xml><?xml version="1.0" encoding="utf-8"?>
<styleSheet xmlns="http://schemas.openxmlformats.org/spreadsheetml/2006/main">
  <fonts count="15">
    <font>
      <sz val="10"/>
      <color theme="1"/>
      <name val="Comic Sans MS"/>
      <family val="2"/>
    </font>
    <font>
      <b/>
      <sz val="10"/>
      <color theme="1"/>
      <name val="Comic Sans MS"/>
      <family val="4"/>
    </font>
    <font>
      <b/>
      <i/>
      <sz val="10"/>
      <color theme="1"/>
      <name val="Comic Sans MS"/>
      <family val="4"/>
    </font>
    <font>
      <b/>
      <sz val="8"/>
      <color theme="1"/>
      <name val="Comic Sans MS"/>
      <family val="4"/>
    </font>
    <font>
      <b/>
      <i/>
      <sz val="8"/>
      <color theme="1"/>
      <name val="Comic Sans MS"/>
      <family val="4"/>
    </font>
    <font>
      <sz val="8"/>
      <color theme="1"/>
      <name val="Comic Sans MS"/>
      <family val="4"/>
    </font>
    <font>
      <sz val="8"/>
      <name val="Comic Sans MS"/>
      <family val="4"/>
    </font>
    <font>
      <b/>
      <sz val="6"/>
      <color theme="1"/>
      <name val="Comic Sans MS"/>
      <family val="4"/>
    </font>
    <font>
      <sz val="6"/>
      <color theme="1"/>
      <name val="Comic Sans MS"/>
      <family val="4"/>
    </font>
    <font>
      <sz val="6"/>
      <name val="Comic Sans MS"/>
      <family val="4"/>
    </font>
    <font>
      <sz val="10"/>
      <color theme="1"/>
      <name val="Comic Sans MS"/>
      <family val="4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sz val="12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right" vertical="top"/>
    </xf>
    <xf numFmtId="49" fontId="3" fillId="3" borderId="0" xfId="0" applyNumberFormat="1" applyFont="1" applyFill="1" applyAlignment="1">
      <alignment vertical="top" wrapText="1"/>
    </xf>
    <xf numFmtId="3" fontId="3" fillId="4" borderId="0" xfId="0" applyNumberFormat="1" applyFont="1" applyFill="1" applyAlignment="1">
      <alignment vertical="top"/>
    </xf>
    <xf numFmtId="4" fontId="3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4" fontId="5" fillId="2" borderId="0" xfId="0" applyNumberFormat="1" applyFont="1" applyFill="1" applyAlignment="1">
      <alignment vertical="top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/>
    </xf>
    <xf numFmtId="4" fontId="3" fillId="2" borderId="0" xfId="0" applyNumberFormat="1" applyFont="1" applyFill="1" applyAlignment="1">
      <alignment vertical="top"/>
    </xf>
    <xf numFmtId="3" fontId="5" fillId="0" borderId="0" xfId="0" applyNumberFormat="1" applyFont="1" applyAlignment="1">
      <alignment vertical="top"/>
    </xf>
    <xf numFmtId="3" fontId="5" fillId="4" borderId="0" xfId="0" applyNumberFormat="1" applyFont="1" applyFill="1" applyAlignment="1">
      <alignment vertical="top"/>
    </xf>
    <xf numFmtId="0" fontId="5" fillId="0" borderId="0" xfId="0" applyFont="1"/>
    <xf numFmtId="4" fontId="5" fillId="0" borderId="0" xfId="0" applyNumberFormat="1" applyFont="1" applyFill="1" applyAlignment="1">
      <alignment vertical="top"/>
    </xf>
    <xf numFmtId="4" fontId="3" fillId="5" borderId="0" xfId="0" applyNumberFormat="1" applyFont="1" applyFill="1" applyAlignment="1">
      <alignment vertical="top"/>
    </xf>
    <xf numFmtId="4" fontId="5" fillId="5" borderId="0" xfId="0" applyNumberFormat="1" applyFont="1" applyFill="1" applyAlignment="1">
      <alignment vertical="top"/>
    </xf>
    <xf numFmtId="0" fontId="0" fillId="0" borderId="0" xfId="0" applyFill="1"/>
    <xf numFmtId="4" fontId="6" fillId="0" borderId="0" xfId="0" applyNumberFormat="1" applyFont="1" applyFill="1" applyAlignment="1">
      <alignment vertical="top"/>
    </xf>
    <xf numFmtId="0" fontId="7" fillId="0" borderId="0" xfId="0" applyFont="1" applyAlignment="1">
      <alignment vertical="top"/>
    </xf>
    <xf numFmtId="49" fontId="7" fillId="3" borderId="0" xfId="0" applyNumberFormat="1" applyFont="1" applyFill="1" applyAlignment="1">
      <alignment vertical="top"/>
    </xf>
    <xf numFmtId="0" fontId="7" fillId="3" borderId="0" xfId="0" applyFont="1" applyFill="1" applyAlignment="1">
      <alignment vertical="top"/>
    </xf>
    <xf numFmtId="49" fontId="7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4" fontId="8" fillId="0" borderId="0" xfId="0" applyNumberFormat="1" applyFont="1" applyFill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0" fontId="8" fillId="0" borderId="0" xfId="0" applyFont="1" applyFill="1" applyAlignment="1">
      <alignment vertical="top"/>
    </xf>
    <xf numFmtId="49" fontId="7" fillId="0" borderId="0" xfId="0" applyNumberFormat="1" applyFont="1" applyFill="1" applyAlignment="1">
      <alignment vertical="top"/>
    </xf>
    <xf numFmtId="4" fontId="9" fillId="0" borderId="0" xfId="0" applyNumberFormat="1" applyFont="1" applyAlignment="1">
      <alignment vertical="top"/>
    </xf>
    <xf numFmtId="49" fontId="8" fillId="0" borderId="0" xfId="0" applyNumberFormat="1" applyFont="1" applyFill="1" applyAlignment="1">
      <alignment vertical="top"/>
    </xf>
    <xf numFmtId="0" fontId="8" fillId="0" borderId="0" xfId="0" applyNumberFormat="1" applyFont="1" applyFill="1" applyAlignment="1">
      <alignment vertical="top"/>
    </xf>
    <xf numFmtId="49" fontId="7" fillId="4" borderId="0" xfId="0" applyNumberFormat="1" applyFont="1" applyFill="1" applyAlignment="1">
      <alignment vertical="top"/>
    </xf>
    <xf numFmtId="0" fontId="8" fillId="0" borderId="0" xfId="0" applyFont="1"/>
    <xf numFmtId="0" fontId="1" fillId="0" borderId="0" xfId="0" applyFont="1" applyAlignment="1">
      <alignment vertical="top"/>
    </xf>
    <xf numFmtId="0" fontId="10" fillId="0" borderId="0" xfId="0" applyFont="1"/>
    <xf numFmtId="9" fontId="8" fillId="0" borderId="0" xfId="0" applyNumberFormat="1" applyFont="1"/>
    <xf numFmtId="4" fontId="5" fillId="0" borderId="0" xfId="0" applyNumberFormat="1" applyFont="1"/>
    <xf numFmtId="0" fontId="11" fillId="0" borderId="0" xfId="0" applyFont="1"/>
    <xf numFmtId="0" fontId="12" fillId="0" borderId="0" xfId="0" applyFont="1"/>
    <xf numFmtId="4" fontId="12" fillId="0" borderId="0" xfId="0" applyNumberFormat="1" applyFont="1"/>
    <xf numFmtId="4" fontId="11" fillId="0" borderId="0" xfId="0" applyNumberFormat="1" applyFont="1"/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right"/>
    </xf>
    <xf numFmtId="10" fontId="0" fillId="0" borderId="0" xfId="0" applyNumberFormat="1"/>
    <xf numFmtId="10" fontId="3" fillId="0" borderId="0" xfId="0" applyNumberFormat="1" applyFont="1" applyAlignment="1">
      <alignment horizontal="right"/>
    </xf>
    <xf numFmtId="10" fontId="12" fillId="0" borderId="0" xfId="0" applyNumberFormat="1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0"/>
  <sheetViews>
    <sheetView workbookViewId="0">
      <pane xSplit="4" ySplit="2" topLeftCell="E198" activePane="bottomRight" state="frozen"/>
      <selection pane="topRight" activeCell="E1" sqref="E1"/>
      <selection pane="bottomLeft" activeCell="A4" sqref="A4"/>
      <selection pane="bottomRight" activeCell="J185" sqref="J185:J197"/>
    </sheetView>
  </sheetViews>
  <sheetFormatPr baseColWidth="10" defaultRowHeight="16.2"/>
  <cols>
    <col min="1" max="1" width="14.09765625" style="39" bestFit="1" customWidth="1"/>
    <col min="2" max="2" width="9" style="39" customWidth="1"/>
    <col min="3" max="3" width="3.796875" style="39" customWidth="1"/>
    <col min="4" max="4" width="32.19921875" style="18" customWidth="1"/>
    <col min="5" max="5" width="22.796875" style="39" bestFit="1" customWidth="1"/>
    <col min="6" max="6" width="2.8984375" style="39" customWidth="1"/>
    <col min="7" max="7" width="8.296875" style="39" customWidth="1"/>
    <col min="8" max="8" width="8.09765625" style="39" customWidth="1"/>
    <col min="9" max="9" width="6.59765625" style="39" customWidth="1"/>
    <col min="10" max="10" width="10" style="39" customWidth="1"/>
    <col min="11" max="11" width="7.8984375" style="18" customWidth="1"/>
    <col min="12" max="12" width="7.5" style="18" customWidth="1"/>
    <col min="13" max="13" width="8.09765625" style="18" customWidth="1"/>
  </cols>
  <sheetData>
    <row r="1" spans="1:13" ht="15" customHeight="1">
      <c r="A1" s="40" t="s">
        <v>0</v>
      </c>
      <c r="B1" s="24"/>
      <c r="C1" s="24"/>
      <c r="D1" s="4"/>
      <c r="E1" s="24"/>
      <c r="F1" s="24"/>
      <c r="G1" s="24"/>
      <c r="H1" s="24"/>
      <c r="I1" s="24"/>
      <c r="J1" s="24"/>
      <c r="K1" s="4"/>
      <c r="L1" s="4"/>
      <c r="M1" s="4"/>
    </row>
    <row r="2" spans="1:13" s="41" customFormat="1" ht="15" customHeight="1">
      <c r="A2" s="1" t="s">
        <v>1</v>
      </c>
      <c r="B2" s="1" t="s">
        <v>4</v>
      </c>
      <c r="C2" s="1" t="s">
        <v>5</v>
      </c>
      <c r="D2" s="5" t="s">
        <v>2</v>
      </c>
      <c r="E2" s="1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6" t="s">
        <v>6</v>
      </c>
      <c r="L2" s="6" t="s">
        <v>7</v>
      </c>
      <c r="M2" s="6" t="s">
        <v>3</v>
      </c>
    </row>
    <row r="3" spans="1:13" ht="12" customHeight="1">
      <c r="A3" s="25" t="s">
        <v>14</v>
      </c>
      <c r="B3" s="25" t="s">
        <v>16</v>
      </c>
      <c r="C3" s="25" t="s">
        <v>17</v>
      </c>
      <c r="D3" s="7" t="s">
        <v>15</v>
      </c>
      <c r="E3" s="26"/>
      <c r="F3" s="26"/>
      <c r="G3" s="26"/>
      <c r="H3" s="26"/>
      <c r="I3" s="26"/>
      <c r="J3" s="26"/>
      <c r="K3" s="8"/>
      <c r="L3" s="9"/>
      <c r="M3" s="9"/>
    </row>
    <row r="4" spans="1:13" ht="12" customHeight="1">
      <c r="A4" s="27" t="s">
        <v>18</v>
      </c>
      <c r="B4" s="27" t="s">
        <v>20</v>
      </c>
      <c r="C4" s="27" t="s">
        <v>21</v>
      </c>
      <c r="D4" s="3" t="s">
        <v>19</v>
      </c>
      <c r="E4" s="28"/>
      <c r="F4" s="28"/>
      <c r="G4" s="28"/>
      <c r="H4" s="28"/>
      <c r="I4" s="28"/>
      <c r="J4" s="28"/>
      <c r="K4" s="19"/>
      <c r="L4" s="19"/>
      <c r="M4" s="19"/>
    </row>
    <row r="5" spans="1:13" ht="12" customHeight="1">
      <c r="A5" s="28"/>
      <c r="B5" s="28"/>
      <c r="C5" s="28"/>
      <c r="D5" s="13"/>
      <c r="E5" s="30" t="s">
        <v>22</v>
      </c>
      <c r="F5" s="31">
        <v>2</v>
      </c>
      <c r="G5" s="32">
        <v>4.5</v>
      </c>
      <c r="H5" s="32"/>
      <c r="I5" s="32">
        <v>3.75</v>
      </c>
      <c r="J5" s="29">
        <f>F5*(G5+ (G5= 0))*(H5+ (H5= 0))*(I5+ (I5= 0))</f>
        <v>33.75</v>
      </c>
      <c r="K5" s="11"/>
      <c r="L5" s="11"/>
      <c r="M5" s="11"/>
    </row>
    <row r="6" spans="1:13" ht="12" customHeight="1">
      <c r="A6" s="28"/>
      <c r="B6" s="28"/>
      <c r="C6" s="28"/>
      <c r="D6" s="13"/>
      <c r="E6" s="28"/>
      <c r="F6" s="28"/>
      <c r="G6" s="28"/>
      <c r="H6" s="28"/>
      <c r="I6" s="28"/>
      <c r="J6" s="27" t="s">
        <v>23</v>
      </c>
      <c r="K6" s="15">
        <f>SUM(J5:J5)</f>
        <v>33.75</v>
      </c>
      <c r="L6" s="21"/>
      <c r="M6" s="15">
        <f>ROUND(L6*K6,2)</f>
        <v>0</v>
      </c>
    </row>
    <row r="7" spans="1:13" ht="12" customHeight="1">
      <c r="A7" s="27" t="s">
        <v>24</v>
      </c>
      <c r="B7" s="27" t="s">
        <v>20</v>
      </c>
      <c r="C7" s="27" t="s">
        <v>26</v>
      </c>
      <c r="D7" s="3" t="s">
        <v>25</v>
      </c>
      <c r="E7" s="28"/>
      <c r="F7" s="28"/>
      <c r="G7" s="28"/>
      <c r="H7" s="28"/>
      <c r="I7" s="28"/>
      <c r="J7" s="28"/>
      <c r="K7" s="19"/>
      <c r="L7" s="19"/>
      <c r="M7" s="19"/>
    </row>
    <row r="8" spans="1:13" ht="12" customHeight="1">
      <c r="A8" s="28"/>
      <c r="B8" s="28"/>
      <c r="C8" s="28"/>
      <c r="D8" s="13"/>
      <c r="E8" s="30" t="s">
        <v>17</v>
      </c>
      <c r="F8" s="31">
        <v>1</v>
      </c>
      <c r="G8" s="32">
        <v>14</v>
      </c>
      <c r="H8" s="32">
        <v>0.5</v>
      </c>
      <c r="I8" s="32">
        <v>8</v>
      </c>
      <c r="J8" s="29">
        <f>F8*(G8+ (G8= 0))*(H8+ (H8= 0))*(I8+ (I8= 0))</f>
        <v>56</v>
      </c>
      <c r="K8" s="11"/>
      <c r="L8" s="11"/>
      <c r="M8" s="11"/>
    </row>
    <row r="9" spans="1:13" ht="12" customHeight="1">
      <c r="A9" s="28"/>
      <c r="B9" s="28"/>
      <c r="C9" s="28"/>
      <c r="D9" s="13"/>
      <c r="E9" s="30" t="s">
        <v>17</v>
      </c>
      <c r="F9" s="31">
        <v>2</v>
      </c>
      <c r="G9" s="32">
        <v>2.5</v>
      </c>
      <c r="H9" s="32">
        <v>0.5</v>
      </c>
      <c r="I9" s="32">
        <v>3</v>
      </c>
      <c r="J9" s="29">
        <f>F9*(G9+ (G9= 0))*(H9+ (H9= 0))*(I9+ (I9= 0))</f>
        <v>7.5</v>
      </c>
      <c r="K9" s="11"/>
      <c r="L9" s="11"/>
      <c r="M9" s="11"/>
    </row>
    <row r="10" spans="1:13" ht="12" customHeight="1">
      <c r="A10" s="28"/>
      <c r="B10" s="28"/>
      <c r="C10" s="28"/>
      <c r="D10" s="13"/>
      <c r="E10" s="28"/>
      <c r="F10" s="28"/>
      <c r="G10" s="28"/>
      <c r="H10" s="28"/>
      <c r="I10" s="28"/>
      <c r="J10" s="27" t="s">
        <v>27</v>
      </c>
      <c r="K10" s="15">
        <f>SUM(J8:J9)</f>
        <v>63.5</v>
      </c>
      <c r="L10" s="21"/>
      <c r="M10" s="15">
        <f>ROUND(L10*K10,2)</f>
        <v>0</v>
      </c>
    </row>
    <row r="11" spans="1:13" ht="12" customHeight="1">
      <c r="A11" s="27" t="s">
        <v>28</v>
      </c>
      <c r="B11" s="27" t="s">
        <v>20</v>
      </c>
      <c r="C11" s="27" t="s">
        <v>30</v>
      </c>
      <c r="D11" s="3" t="s">
        <v>29</v>
      </c>
      <c r="E11" s="28"/>
      <c r="F11" s="28"/>
      <c r="G11" s="28"/>
      <c r="H11" s="28"/>
      <c r="I11" s="28"/>
      <c r="J11" s="28"/>
      <c r="K11" s="19"/>
      <c r="L11" s="19"/>
      <c r="M11" s="19"/>
    </row>
    <row r="12" spans="1:13" ht="12" customHeight="1">
      <c r="A12" s="28"/>
      <c r="B12" s="28"/>
      <c r="C12" s="28"/>
      <c r="D12" s="13"/>
      <c r="E12" s="30" t="s">
        <v>17</v>
      </c>
      <c r="F12" s="31">
        <v>2</v>
      </c>
      <c r="G12" s="32">
        <v>8</v>
      </c>
      <c r="H12" s="32">
        <v>4</v>
      </c>
      <c r="I12" s="32"/>
      <c r="J12" s="29">
        <f>F12*(G12+ (G12= 0))*(H12+ (H12= 0))*(I12+ (I12= 0))</f>
        <v>64</v>
      </c>
      <c r="K12" s="11"/>
      <c r="L12" s="11"/>
      <c r="M12" s="11"/>
    </row>
    <row r="13" spans="1:13" ht="12" customHeight="1">
      <c r="A13" s="28"/>
      <c r="B13" s="28"/>
      <c r="C13" s="28"/>
      <c r="D13" s="13"/>
      <c r="E13" s="28"/>
      <c r="F13" s="28"/>
      <c r="G13" s="28"/>
      <c r="H13" s="28"/>
      <c r="I13" s="28"/>
      <c r="J13" s="27" t="s">
        <v>31</v>
      </c>
      <c r="K13" s="15">
        <f>SUM(J12:J12)</f>
        <v>64</v>
      </c>
      <c r="L13" s="21"/>
      <c r="M13" s="15">
        <f>ROUND(L13*K13,2)</f>
        <v>0</v>
      </c>
    </row>
    <row r="14" spans="1:13" ht="12" customHeight="1">
      <c r="A14" s="27" t="s">
        <v>32</v>
      </c>
      <c r="B14" s="27" t="s">
        <v>20</v>
      </c>
      <c r="C14" s="27" t="s">
        <v>30</v>
      </c>
      <c r="D14" s="3" t="s">
        <v>33</v>
      </c>
      <c r="E14" s="28"/>
      <c r="F14" s="28"/>
      <c r="G14" s="28"/>
      <c r="H14" s="28"/>
      <c r="I14" s="28"/>
      <c r="J14" s="33"/>
      <c r="K14" s="19"/>
      <c r="L14" s="19"/>
      <c r="M14" s="19"/>
    </row>
    <row r="15" spans="1:13" ht="12" customHeight="1">
      <c r="A15" s="28"/>
      <c r="B15" s="28"/>
      <c r="C15" s="28"/>
      <c r="D15" s="13"/>
      <c r="E15" s="30" t="s">
        <v>17</v>
      </c>
      <c r="F15" s="31">
        <v>2</v>
      </c>
      <c r="G15" s="32">
        <v>3</v>
      </c>
      <c r="H15" s="32"/>
      <c r="I15" s="32">
        <v>3.2</v>
      </c>
      <c r="J15" s="29">
        <f>F15*(G15+ (G15= 0))*(H15+ (H15= 0))*(I15+ (I15= 0))</f>
        <v>19.2</v>
      </c>
      <c r="K15" s="11"/>
      <c r="L15" s="11"/>
      <c r="M15" s="11"/>
    </row>
    <row r="16" spans="1:13" ht="12" customHeight="1">
      <c r="A16" s="28"/>
      <c r="B16" s="28"/>
      <c r="C16" s="28"/>
      <c r="D16" s="13"/>
      <c r="E16" s="28"/>
      <c r="F16" s="28"/>
      <c r="G16" s="28"/>
      <c r="H16" s="28"/>
      <c r="I16" s="28"/>
      <c r="J16" s="34" t="s">
        <v>34</v>
      </c>
      <c r="K16" s="15">
        <f>SUM(J15:J15)</f>
        <v>19.2</v>
      </c>
      <c r="L16" s="21"/>
      <c r="M16" s="15">
        <f>ROUND(L16*K16,2)</f>
        <v>0</v>
      </c>
    </row>
    <row r="17" spans="1:13" ht="12" customHeight="1">
      <c r="A17" s="27" t="s">
        <v>35</v>
      </c>
      <c r="B17" s="27" t="s">
        <v>20</v>
      </c>
      <c r="C17" s="27" t="s">
        <v>30</v>
      </c>
      <c r="D17" s="3" t="s">
        <v>36</v>
      </c>
      <c r="E17" s="28"/>
      <c r="F17" s="28"/>
      <c r="G17" s="28"/>
      <c r="H17" s="28"/>
      <c r="I17" s="28"/>
      <c r="J17" s="33"/>
      <c r="K17" s="19"/>
      <c r="L17" s="19"/>
      <c r="M17" s="19"/>
    </row>
    <row r="18" spans="1:13" ht="12" customHeight="1">
      <c r="A18" s="28"/>
      <c r="B18" s="28"/>
      <c r="C18" s="28"/>
      <c r="D18" s="13"/>
      <c r="E18" s="30" t="s">
        <v>17</v>
      </c>
      <c r="F18" s="31">
        <v>1</v>
      </c>
      <c r="G18" s="32">
        <v>14</v>
      </c>
      <c r="H18" s="32"/>
      <c r="I18" s="32">
        <v>4.5</v>
      </c>
      <c r="J18" s="29">
        <f>F18*(G18+ (G18= 0))*(H18+ (H18= 0))*(I18+ (I18= 0))</f>
        <v>63</v>
      </c>
      <c r="K18" s="11"/>
      <c r="L18" s="11"/>
      <c r="M18" s="11"/>
    </row>
    <row r="19" spans="1:13" ht="12" customHeight="1">
      <c r="A19" s="28"/>
      <c r="B19" s="28"/>
      <c r="C19" s="28"/>
      <c r="D19" s="13"/>
      <c r="E19" s="30" t="s">
        <v>17</v>
      </c>
      <c r="F19" s="31">
        <v>1</v>
      </c>
      <c r="G19" s="32">
        <v>14</v>
      </c>
      <c r="H19" s="32"/>
      <c r="I19" s="32">
        <v>3</v>
      </c>
      <c r="J19" s="29">
        <f>F19*(G19+ (G19= 0))*(H19+ (H19= 0))*(I19+ (I19= 0))</f>
        <v>42</v>
      </c>
      <c r="K19" s="11"/>
      <c r="L19" s="11"/>
      <c r="M19" s="11"/>
    </row>
    <row r="20" spans="1:13" ht="12" customHeight="1">
      <c r="A20" s="28"/>
      <c r="B20" s="28"/>
      <c r="C20" s="28"/>
      <c r="D20" s="13"/>
      <c r="E20" s="28"/>
      <c r="F20" s="28"/>
      <c r="G20" s="28"/>
      <c r="H20" s="28"/>
      <c r="I20" s="28"/>
      <c r="J20" s="34" t="s">
        <v>37</v>
      </c>
      <c r="K20" s="15">
        <f>SUM(J18:J19)</f>
        <v>105</v>
      </c>
      <c r="L20" s="21"/>
      <c r="M20" s="15">
        <f>ROUND(L20*K20,2)</f>
        <v>0</v>
      </c>
    </row>
    <row r="21" spans="1:13" ht="12" customHeight="1">
      <c r="A21" s="28"/>
      <c r="B21" s="28"/>
      <c r="C21" s="28"/>
      <c r="D21" s="13"/>
      <c r="E21" s="28"/>
      <c r="F21" s="28"/>
      <c r="G21" s="28"/>
      <c r="H21" s="28"/>
      <c r="I21" s="28"/>
      <c r="J21" s="27" t="s">
        <v>38</v>
      </c>
      <c r="K21" s="16">
        <v>1</v>
      </c>
      <c r="L21" s="15"/>
      <c r="M21" s="15">
        <f>SUM(M4:M20)</f>
        <v>0</v>
      </c>
    </row>
    <row r="22" spans="1:13" ht="12" customHeight="1">
      <c r="A22" s="25" t="s">
        <v>39</v>
      </c>
      <c r="B22" s="25" t="s">
        <v>16</v>
      </c>
      <c r="C22" s="25" t="s">
        <v>17</v>
      </c>
      <c r="D22" s="7" t="s">
        <v>40</v>
      </c>
      <c r="E22" s="26"/>
      <c r="F22" s="26"/>
      <c r="G22" s="26"/>
      <c r="H22" s="26"/>
      <c r="I22" s="26"/>
      <c r="J22" s="26"/>
      <c r="K22" s="8"/>
      <c r="L22" s="9"/>
      <c r="M22" s="9"/>
    </row>
    <row r="23" spans="1:13" ht="12" customHeight="1">
      <c r="A23" s="27" t="s">
        <v>41</v>
      </c>
      <c r="B23" s="30" t="s">
        <v>20</v>
      </c>
      <c r="C23" s="30" t="s">
        <v>26</v>
      </c>
      <c r="D23" s="10" t="s">
        <v>42</v>
      </c>
      <c r="E23" s="28"/>
      <c r="F23" s="28"/>
      <c r="G23" s="28"/>
      <c r="H23" s="28"/>
      <c r="I23" s="28"/>
      <c r="J23" s="28"/>
      <c r="K23" s="19"/>
      <c r="L23" s="19"/>
      <c r="M23" s="19"/>
    </row>
    <row r="24" spans="1:13" ht="12" customHeight="1">
      <c r="A24" s="28"/>
      <c r="B24" s="28"/>
      <c r="C24" s="28"/>
      <c r="D24" s="13"/>
      <c r="E24" s="30" t="s">
        <v>43</v>
      </c>
      <c r="F24" s="31"/>
      <c r="G24" s="32"/>
      <c r="H24" s="32"/>
      <c r="I24" s="32"/>
      <c r="J24" s="29">
        <f>F24*(G24+ (G24= 0))*(H24+ (H24= 0))*(I24+ (I24= 0))</f>
        <v>0</v>
      </c>
      <c r="K24" s="11"/>
      <c r="L24" s="11"/>
      <c r="M24" s="11"/>
    </row>
    <row r="25" spans="1:13" ht="12" customHeight="1">
      <c r="A25" s="28"/>
      <c r="B25" s="28"/>
      <c r="C25" s="28"/>
      <c r="D25" s="13"/>
      <c r="E25" s="30" t="s">
        <v>44</v>
      </c>
      <c r="F25" s="31">
        <v>3</v>
      </c>
      <c r="G25" s="32">
        <v>1.8</v>
      </c>
      <c r="H25" s="32">
        <v>1.8</v>
      </c>
      <c r="I25" s="32">
        <v>2</v>
      </c>
      <c r="J25" s="29">
        <f>F25*(G25+ (G25= 0))*(H25+ (H25= 0))*(I25+ (I25= 0))</f>
        <v>19.440000000000001</v>
      </c>
      <c r="K25" s="11"/>
      <c r="L25" s="11"/>
      <c r="M25" s="11"/>
    </row>
    <row r="26" spans="1:13" ht="12" customHeight="1">
      <c r="A26" s="28"/>
      <c r="B26" s="28"/>
      <c r="C26" s="28"/>
      <c r="D26" s="13"/>
      <c r="E26" s="30" t="s">
        <v>45</v>
      </c>
      <c r="F26" s="31"/>
      <c r="G26" s="32"/>
      <c r="H26" s="32"/>
      <c r="I26" s="32"/>
      <c r="J26" s="29">
        <f>F26*(G26+ (G26= 0))*(H26+ (H26= 0))*(I26+ (I26= 0))</f>
        <v>0</v>
      </c>
      <c r="K26" s="11"/>
      <c r="L26" s="11"/>
      <c r="M26" s="11"/>
    </row>
    <row r="27" spans="1:13" ht="12" customHeight="1">
      <c r="A27" s="28"/>
      <c r="B27" s="28"/>
      <c r="C27" s="28"/>
      <c r="D27" s="13"/>
      <c r="E27" s="30" t="s">
        <v>46</v>
      </c>
      <c r="F27" s="31">
        <v>1</v>
      </c>
      <c r="G27" s="32">
        <v>4.3499999999999996</v>
      </c>
      <c r="H27" s="32">
        <v>0.6</v>
      </c>
      <c r="I27" s="32">
        <v>0.7</v>
      </c>
      <c r="J27" s="29">
        <f>F27*(G27+ (G27= 0))*(H27+ (H27= 0))*(I27+ (I27= 0))</f>
        <v>1.83</v>
      </c>
      <c r="K27" s="11"/>
      <c r="L27" s="11"/>
      <c r="M27" s="11"/>
    </row>
    <row r="28" spans="1:13" ht="12" customHeight="1">
      <c r="A28" s="28"/>
      <c r="B28" s="28"/>
      <c r="C28" s="28"/>
      <c r="D28" s="13"/>
      <c r="E28" s="30" t="s">
        <v>47</v>
      </c>
      <c r="F28" s="31">
        <v>1</v>
      </c>
      <c r="G28" s="32">
        <v>5.4</v>
      </c>
      <c r="H28" s="32">
        <v>0.6</v>
      </c>
      <c r="I28" s="32">
        <v>0.7</v>
      </c>
      <c r="J28" s="29">
        <f>F28*(G28+ (G28= 0))*(H28+ (H28= 0))*(I28+ (I28= 0))</f>
        <v>2.27</v>
      </c>
      <c r="K28" s="11"/>
      <c r="L28" s="11"/>
      <c r="M28" s="11"/>
    </row>
    <row r="29" spans="1:13" ht="12" customHeight="1">
      <c r="A29" s="28"/>
      <c r="B29" s="28"/>
      <c r="C29" s="28"/>
      <c r="D29" s="13"/>
      <c r="E29" s="28"/>
      <c r="F29" s="28"/>
      <c r="G29" s="28"/>
      <c r="H29" s="28"/>
      <c r="I29" s="28"/>
      <c r="J29" s="34" t="s">
        <v>48</v>
      </c>
      <c r="K29" s="15">
        <f>SUM(J24:J28)</f>
        <v>23.54</v>
      </c>
      <c r="L29" s="21"/>
      <c r="M29" s="15">
        <f>ROUND(L29*K29,2)</f>
        <v>0</v>
      </c>
    </row>
    <row r="30" spans="1:13" ht="12" customHeight="1">
      <c r="A30" s="27" t="s">
        <v>49</v>
      </c>
      <c r="B30" s="30" t="s">
        <v>20</v>
      </c>
      <c r="C30" s="30" t="s">
        <v>51</v>
      </c>
      <c r="D30" s="10" t="s">
        <v>50</v>
      </c>
      <c r="E30" s="28"/>
      <c r="F30" s="28"/>
      <c r="G30" s="28"/>
      <c r="H30" s="28"/>
      <c r="I30" s="28"/>
      <c r="J30" s="33"/>
      <c r="K30" s="19"/>
      <c r="L30" s="19"/>
      <c r="M30" s="19"/>
    </row>
    <row r="31" spans="1:13" ht="12" customHeight="1">
      <c r="A31" s="28"/>
      <c r="B31" s="28"/>
      <c r="C31" s="28"/>
      <c r="D31" s="13"/>
      <c r="E31" s="30" t="s">
        <v>17</v>
      </c>
      <c r="F31" s="31">
        <v>1</v>
      </c>
      <c r="G31" s="32">
        <v>50</v>
      </c>
      <c r="H31" s="32"/>
      <c r="I31" s="32"/>
      <c r="J31" s="29">
        <f>F31*(G31+ (G31= 0))*(H31+ (H31= 0))*(I31+ (I31= 0))</f>
        <v>50</v>
      </c>
      <c r="K31" s="11"/>
      <c r="L31" s="11"/>
      <c r="M31" s="11"/>
    </row>
    <row r="32" spans="1:13" ht="12" customHeight="1">
      <c r="A32" s="28"/>
      <c r="B32" s="28"/>
      <c r="C32" s="28"/>
      <c r="D32" s="13"/>
      <c r="E32" s="28"/>
      <c r="F32" s="28"/>
      <c r="G32" s="28"/>
      <c r="H32" s="28"/>
      <c r="I32" s="28"/>
      <c r="J32" s="34" t="s">
        <v>52</v>
      </c>
      <c r="K32" s="15">
        <f>SUM(J31:J31)</f>
        <v>50</v>
      </c>
      <c r="L32" s="21"/>
      <c r="M32" s="15">
        <f>ROUND(L32*K32,2)</f>
        <v>0</v>
      </c>
    </row>
    <row r="33" spans="1:13" ht="12" customHeight="1">
      <c r="A33" s="28"/>
      <c r="B33" s="28"/>
      <c r="C33" s="28"/>
      <c r="D33" s="13"/>
      <c r="E33" s="28"/>
      <c r="F33" s="28"/>
      <c r="G33" s="28"/>
      <c r="H33" s="28"/>
      <c r="I33" s="28"/>
      <c r="J33" s="27" t="s">
        <v>53</v>
      </c>
      <c r="K33" s="16">
        <v>1</v>
      </c>
      <c r="L33" s="15"/>
      <c r="M33" s="15">
        <f>SUM(M23:M32)</f>
        <v>0</v>
      </c>
    </row>
    <row r="34" spans="1:13" ht="12" customHeight="1">
      <c r="A34" s="25" t="s">
        <v>54</v>
      </c>
      <c r="B34" s="25" t="s">
        <v>16</v>
      </c>
      <c r="C34" s="25" t="s">
        <v>17</v>
      </c>
      <c r="D34" s="7" t="s">
        <v>55</v>
      </c>
      <c r="E34" s="26"/>
      <c r="F34" s="26"/>
      <c r="G34" s="26"/>
      <c r="H34" s="26"/>
      <c r="I34" s="26"/>
      <c r="J34" s="26"/>
      <c r="K34" s="8"/>
      <c r="L34" s="9"/>
      <c r="M34" s="9"/>
    </row>
    <row r="35" spans="1:13" ht="12" customHeight="1">
      <c r="A35" s="27" t="s">
        <v>56</v>
      </c>
      <c r="B35" s="30" t="s">
        <v>20</v>
      </c>
      <c r="C35" s="30" t="s">
        <v>51</v>
      </c>
      <c r="D35" s="10" t="s">
        <v>57</v>
      </c>
      <c r="E35" s="28"/>
      <c r="F35" s="28"/>
      <c r="G35" s="28"/>
      <c r="H35" s="28"/>
      <c r="I35" s="28"/>
      <c r="J35" s="33"/>
      <c r="K35" s="19"/>
      <c r="L35" s="19"/>
      <c r="M35" s="19"/>
    </row>
    <row r="36" spans="1:13" ht="12" customHeight="1">
      <c r="A36" s="28"/>
      <c r="B36" s="28"/>
      <c r="C36" s="28"/>
      <c r="D36" s="13"/>
      <c r="E36" s="30" t="s">
        <v>43</v>
      </c>
      <c r="F36" s="31"/>
      <c r="G36" s="32"/>
      <c r="H36" s="32"/>
      <c r="I36" s="32"/>
      <c r="J36" s="29"/>
      <c r="K36" s="11"/>
      <c r="L36" s="11"/>
      <c r="M36" s="11"/>
    </row>
    <row r="37" spans="1:13" ht="12" customHeight="1">
      <c r="A37" s="28"/>
      <c r="B37" s="28"/>
      <c r="C37" s="28"/>
      <c r="D37" s="13"/>
      <c r="E37" s="30" t="s">
        <v>44</v>
      </c>
      <c r="F37" s="31">
        <v>3</v>
      </c>
      <c r="G37" s="32">
        <v>1.8</v>
      </c>
      <c r="H37" s="32">
        <v>1.8</v>
      </c>
      <c r="I37" s="32">
        <v>0.4</v>
      </c>
      <c r="J37" s="29">
        <f>F37*(G37+ (G37= 0))*(H37+ (H37= 0))*(I37+ (I37= 0))</f>
        <v>3.89</v>
      </c>
      <c r="K37" s="11"/>
      <c r="L37" s="11"/>
      <c r="M37" s="11"/>
    </row>
    <row r="38" spans="1:13" ht="12" customHeight="1">
      <c r="A38" s="28"/>
      <c r="B38" s="28"/>
      <c r="C38" s="28"/>
      <c r="D38" s="13"/>
      <c r="E38" s="28"/>
      <c r="F38" s="28"/>
      <c r="G38" s="28"/>
      <c r="H38" s="28"/>
      <c r="I38" s="28"/>
      <c r="J38" s="34" t="s">
        <v>58</v>
      </c>
      <c r="K38" s="15">
        <f>SUM(J36:J37)</f>
        <v>3.89</v>
      </c>
      <c r="L38" s="15"/>
      <c r="M38" s="15">
        <f>ROUND(L38*K38,2)</f>
        <v>0</v>
      </c>
    </row>
    <row r="39" spans="1:13" ht="12" customHeight="1">
      <c r="A39" s="27" t="s">
        <v>59</v>
      </c>
      <c r="B39" s="27" t="s">
        <v>20</v>
      </c>
      <c r="C39" s="27" t="s">
        <v>51</v>
      </c>
      <c r="D39" s="3" t="s">
        <v>60</v>
      </c>
      <c r="E39" s="28"/>
      <c r="F39" s="28"/>
      <c r="G39" s="28"/>
      <c r="H39" s="28"/>
      <c r="I39" s="28"/>
      <c r="J39" s="33"/>
      <c r="K39" s="19"/>
      <c r="L39" s="19"/>
      <c r="M39" s="19"/>
    </row>
    <row r="40" spans="1:13" ht="12" customHeight="1">
      <c r="A40" s="28"/>
      <c r="B40" s="28"/>
      <c r="C40" s="28"/>
      <c r="D40" s="13"/>
      <c r="E40" s="30" t="s">
        <v>43</v>
      </c>
      <c r="F40" s="31"/>
      <c r="G40" s="32"/>
      <c r="H40" s="32"/>
      <c r="I40" s="32"/>
      <c r="J40" s="29"/>
      <c r="K40" s="11"/>
      <c r="L40" s="11"/>
      <c r="M40" s="11"/>
    </row>
    <row r="41" spans="1:13" ht="12" customHeight="1">
      <c r="A41" s="28"/>
      <c r="B41" s="28"/>
      <c r="C41" s="28"/>
      <c r="D41" s="13"/>
      <c r="E41" s="30" t="s">
        <v>44</v>
      </c>
      <c r="F41" s="31">
        <v>3</v>
      </c>
      <c r="G41" s="32">
        <v>1.8</v>
      </c>
      <c r="H41" s="32">
        <v>1.8</v>
      </c>
      <c r="I41" s="32">
        <v>0.1</v>
      </c>
      <c r="J41" s="29">
        <f t="shared" ref="J41:J46" si="0">F41*(G41+ (G41= 0))*(H41+ (H41= 0))*(I41+ (I41= 0))</f>
        <v>0.97</v>
      </c>
      <c r="K41" s="11"/>
      <c r="L41" s="11"/>
      <c r="M41" s="11"/>
    </row>
    <row r="42" spans="1:13" ht="12" customHeight="1">
      <c r="A42" s="28"/>
      <c r="B42" s="28"/>
      <c r="C42" s="28"/>
      <c r="D42" s="13"/>
      <c r="E42" s="30" t="s">
        <v>45</v>
      </c>
      <c r="F42" s="31"/>
      <c r="G42" s="32"/>
      <c r="H42" s="32"/>
      <c r="I42" s="32"/>
      <c r="J42" s="29">
        <f t="shared" si="0"/>
        <v>0</v>
      </c>
      <c r="K42" s="11"/>
      <c r="L42" s="11"/>
      <c r="M42" s="11"/>
    </row>
    <row r="43" spans="1:13" ht="12" customHeight="1">
      <c r="A43" s="28"/>
      <c r="B43" s="28"/>
      <c r="C43" s="28"/>
      <c r="D43" s="13"/>
      <c r="E43" s="30" t="s">
        <v>46</v>
      </c>
      <c r="F43" s="31">
        <v>1</v>
      </c>
      <c r="G43" s="32">
        <v>4.3499999999999996</v>
      </c>
      <c r="H43" s="32">
        <v>0.6</v>
      </c>
      <c r="I43" s="32">
        <v>0.1</v>
      </c>
      <c r="J43" s="29">
        <f t="shared" si="0"/>
        <v>0.26</v>
      </c>
      <c r="K43" s="11"/>
      <c r="L43" s="11"/>
      <c r="M43" s="11"/>
    </row>
    <row r="44" spans="1:13" ht="12" customHeight="1">
      <c r="A44" s="28"/>
      <c r="B44" s="28"/>
      <c r="C44" s="28"/>
      <c r="D44" s="13"/>
      <c r="E44" s="30" t="s">
        <v>47</v>
      </c>
      <c r="F44" s="31">
        <v>1</v>
      </c>
      <c r="G44" s="32">
        <v>5.4</v>
      </c>
      <c r="H44" s="32">
        <v>0.6</v>
      </c>
      <c r="I44" s="32">
        <v>0.1</v>
      </c>
      <c r="J44" s="29">
        <f t="shared" si="0"/>
        <v>0.32</v>
      </c>
      <c r="K44" s="11"/>
      <c r="L44" s="11"/>
      <c r="M44" s="11"/>
    </row>
    <row r="45" spans="1:13" ht="12" customHeight="1">
      <c r="A45" s="28"/>
      <c r="B45" s="28"/>
      <c r="C45" s="28"/>
      <c r="D45" s="13"/>
      <c r="E45" s="30" t="s">
        <v>61</v>
      </c>
      <c r="F45" s="31">
        <v>1</v>
      </c>
      <c r="G45" s="32">
        <v>6</v>
      </c>
      <c r="H45" s="32">
        <v>0.6</v>
      </c>
      <c r="I45" s="32">
        <v>0.1</v>
      </c>
      <c r="J45" s="29">
        <f t="shared" si="0"/>
        <v>0.36</v>
      </c>
      <c r="K45" s="11"/>
      <c r="L45" s="11"/>
      <c r="M45" s="11"/>
    </row>
    <row r="46" spans="1:13" ht="12" customHeight="1">
      <c r="A46" s="28"/>
      <c r="B46" s="28"/>
      <c r="C46" s="28"/>
      <c r="D46" s="13"/>
      <c r="E46" s="30" t="s">
        <v>62</v>
      </c>
      <c r="F46" s="31">
        <v>1</v>
      </c>
      <c r="G46" s="32">
        <v>5</v>
      </c>
      <c r="H46" s="32">
        <v>0.6</v>
      </c>
      <c r="I46" s="32">
        <v>0.1</v>
      </c>
      <c r="J46" s="29">
        <f t="shared" si="0"/>
        <v>0.3</v>
      </c>
      <c r="K46" s="11"/>
      <c r="L46" s="11"/>
      <c r="M46" s="11"/>
    </row>
    <row r="47" spans="1:13" ht="12" customHeight="1">
      <c r="A47" s="28"/>
      <c r="B47" s="28"/>
      <c r="C47" s="28"/>
      <c r="D47" s="13"/>
      <c r="E47" s="28"/>
      <c r="F47" s="28"/>
      <c r="G47" s="28"/>
      <c r="H47" s="28"/>
      <c r="I47" s="28"/>
      <c r="J47" s="34" t="s">
        <v>63</v>
      </c>
      <c r="K47" s="15">
        <f>SUM(J40:J46)</f>
        <v>2.21</v>
      </c>
      <c r="L47" s="15"/>
      <c r="M47" s="15">
        <f>ROUND(L47*K47,2)</f>
        <v>0</v>
      </c>
    </row>
    <row r="48" spans="1:13" ht="12" customHeight="1">
      <c r="A48" s="27" t="s">
        <v>64</v>
      </c>
      <c r="B48" s="27" t="s">
        <v>20</v>
      </c>
      <c r="C48" s="27" t="s">
        <v>51</v>
      </c>
      <c r="D48" s="3" t="s">
        <v>65</v>
      </c>
      <c r="E48" s="28"/>
      <c r="F48" s="28"/>
      <c r="G48" s="28"/>
      <c r="H48" s="28"/>
      <c r="I48" s="28"/>
      <c r="J48" s="33"/>
      <c r="K48" s="19"/>
      <c r="L48" s="19"/>
      <c r="M48" s="19"/>
    </row>
    <row r="49" spans="1:13" ht="12" customHeight="1">
      <c r="A49" s="28"/>
      <c r="B49" s="28"/>
      <c r="C49" s="28"/>
      <c r="D49" s="13"/>
      <c r="E49" s="30" t="s">
        <v>43</v>
      </c>
      <c r="F49" s="31"/>
      <c r="G49" s="32"/>
      <c r="H49" s="32"/>
      <c r="I49" s="32"/>
      <c r="J49" s="29"/>
      <c r="K49" s="11"/>
      <c r="L49" s="11"/>
      <c r="M49" s="11"/>
    </row>
    <row r="50" spans="1:13" ht="12" customHeight="1">
      <c r="A50" s="28"/>
      <c r="B50" s="28"/>
      <c r="C50" s="28"/>
      <c r="D50" s="13"/>
      <c r="E50" s="30" t="s">
        <v>67</v>
      </c>
      <c r="F50" s="31">
        <v>3</v>
      </c>
      <c r="G50" s="32">
        <v>1.8</v>
      </c>
      <c r="H50" s="32">
        <v>1.8</v>
      </c>
      <c r="I50" s="32">
        <v>1.5</v>
      </c>
      <c r="J50" s="29">
        <f>F50*(G50+ (G50= 0))*(H50+ (H50= 0))*(I50+ (I50= 0))</f>
        <v>14.58</v>
      </c>
      <c r="K50" s="11"/>
      <c r="L50" s="11"/>
      <c r="M50" s="11"/>
    </row>
    <row r="51" spans="1:13" ht="12" customHeight="1">
      <c r="A51" s="28"/>
      <c r="B51" s="28"/>
      <c r="C51" s="28"/>
      <c r="D51" s="13"/>
      <c r="E51" s="28"/>
      <c r="F51" s="28"/>
      <c r="G51" s="28"/>
      <c r="H51" s="28"/>
      <c r="I51" s="28"/>
      <c r="J51" s="34" t="s">
        <v>68</v>
      </c>
      <c r="K51" s="15">
        <f>SUM(J49:J50)</f>
        <v>14.58</v>
      </c>
      <c r="L51" s="15"/>
      <c r="M51" s="15">
        <f>ROUND(L51*K51,2)</f>
        <v>0</v>
      </c>
    </row>
    <row r="52" spans="1:13" ht="12" customHeight="1">
      <c r="A52" s="27" t="s">
        <v>69</v>
      </c>
      <c r="B52" s="27" t="s">
        <v>20</v>
      </c>
      <c r="C52" s="27" t="s">
        <v>51</v>
      </c>
      <c r="D52" s="3" t="s">
        <v>70</v>
      </c>
      <c r="E52" s="28"/>
      <c r="F52" s="28"/>
      <c r="G52" s="28"/>
      <c r="H52" s="28"/>
      <c r="I52" s="28"/>
      <c r="J52" s="33"/>
      <c r="K52" s="19"/>
      <c r="L52" s="19"/>
      <c r="M52" s="19"/>
    </row>
    <row r="53" spans="1:13" ht="12" customHeight="1">
      <c r="A53" s="28"/>
      <c r="B53" s="28"/>
      <c r="C53" s="28"/>
      <c r="D53" s="13"/>
      <c r="E53" s="30" t="s">
        <v>43</v>
      </c>
      <c r="F53" s="31"/>
      <c r="G53" s="32"/>
      <c r="H53" s="32"/>
      <c r="I53" s="32"/>
      <c r="J53" s="29"/>
      <c r="K53" s="11"/>
      <c r="L53" s="11"/>
      <c r="M53" s="11"/>
    </row>
    <row r="54" spans="1:13" ht="12" customHeight="1">
      <c r="A54" s="28"/>
      <c r="B54" s="28"/>
      <c r="C54" s="28"/>
      <c r="D54" s="13"/>
      <c r="E54" s="30" t="s">
        <v>46</v>
      </c>
      <c r="F54" s="31">
        <v>1</v>
      </c>
      <c r="G54" s="32">
        <v>4.3499999999999996</v>
      </c>
      <c r="H54" s="32">
        <v>0.6</v>
      </c>
      <c r="I54" s="32">
        <v>0.6</v>
      </c>
      <c r="J54" s="29">
        <f>F54*(G54+ (G54= 0))*(H54+ (H54= 0))*(I54+ (I54= 0))</f>
        <v>1.57</v>
      </c>
      <c r="K54" s="11"/>
      <c r="L54" s="11"/>
      <c r="M54" s="11"/>
    </row>
    <row r="55" spans="1:13" ht="12" customHeight="1">
      <c r="A55" s="28"/>
      <c r="B55" s="28"/>
      <c r="C55" s="28"/>
      <c r="D55" s="13"/>
      <c r="E55" s="30" t="s">
        <v>47</v>
      </c>
      <c r="F55" s="31">
        <v>1</v>
      </c>
      <c r="G55" s="32">
        <v>5.4</v>
      </c>
      <c r="H55" s="32">
        <v>0.6</v>
      </c>
      <c r="I55" s="32">
        <v>0.6</v>
      </c>
      <c r="J55" s="29">
        <f>F55*(G55+ (G55= 0))*(H55+ (H55= 0))*(I55+ (I55= 0))</f>
        <v>1.94</v>
      </c>
      <c r="K55" s="11"/>
      <c r="L55" s="11"/>
      <c r="M55" s="11"/>
    </row>
    <row r="56" spans="1:13" ht="12" customHeight="1">
      <c r="A56" s="28"/>
      <c r="B56" s="28"/>
      <c r="C56" s="28"/>
      <c r="D56" s="13"/>
      <c r="E56" s="30" t="s">
        <v>61</v>
      </c>
      <c r="F56" s="31">
        <v>1</v>
      </c>
      <c r="G56" s="32">
        <v>6</v>
      </c>
      <c r="H56" s="32">
        <v>0.6</v>
      </c>
      <c r="I56" s="32">
        <v>0.6</v>
      </c>
      <c r="J56" s="29">
        <f>F56*(G56+ (G56= 0))*(H56+ (H56= 0))*(I56+ (I56= 0))</f>
        <v>2.16</v>
      </c>
      <c r="K56" s="11"/>
      <c r="L56" s="11"/>
      <c r="M56" s="11"/>
    </row>
    <row r="57" spans="1:13" ht="12" customHeight="1">
      <c r="A57" s="28"/>
      <c r="B57" s="28"/>
      <c r="C57" s="28"/>
      <c r="D57" s="13"/>
      <c r="E57" s="30" t="s">
        <v>62</v>
      </c>
      <c r="F57" s="31">
        <v>1</v>
      </c>
      <c r="G57" s="32">
        <v>5</v>
      </c>
      <c r="H57" s="32">
        <v>0.6</v>
      </c>
      <c r="I57" s="32">
        <v>0.6</v>
      </c>
      <c r="J57" s="29">
        <f>F57*(G57+ (G57= 0))*(H57+ (H57= 0))*(I57+ (I57= 0))</f>
        <v>1.8</v>
      </c>
      <c r="K57" s="11"/>
      <c r="L57" s="11"/>
      <c r="M57" s="11"/>
    </row>
    <row r="58" spans="1:13" ht="12" customHeight="1">
      <c r="A58" s="28"/>
      <c r="B58" s="28"/>
      <c r="C58" s="28"/>
      <c r="D58" s="13"/>
      <c r="E58" s="28"/>
      <c r="F58" s="28"/>
      <c r="G58" s="28"/>
      <c r="H58" s="28"/>
      <c r="I58" s="28"/>
      <c r="J58" s="34" t="s">
        <v>71</v>
      </c>
      <c r="K58" s="15">
        <f>SUM(J53:J57)</f>
        <v>7.47</v>
      </c>
      <c r="L58" s="15"/>
      <c r="M58" s="15">
        <f>ROUND(L58*K58,2)</f>
        <v>0</v>
      </c>
    </row>
    <row r="59" spans="1:13" ht="12" customHeight="1">
      <c r="A59" s="27" t="s">
        <v>72</v>
      </c>
      <c r="B59" s="27" t="s">
        <v>20</v>
      </c>
      <c r="C59" s="27" t="s">
        <v>51</v>
      </c>
      <c r="D59" s="3" t="s">
        <v>73</v>
      </c>
      <c r="E59" s="28"/>
      <c r="F59" s="28"/>
      <c r="G59" s="28"/>
      <c r="H59" s="28"/>
      <c r="I59" s="28"/>
      <c r="J59" s="33"/>
      <c r="K59" s="19"/>
      <c r="L59" s="19"/>
      <c r="M59" s="19"/>
    </row>
    <row r="60" spans="1:13" ht="12" customHeight="1">
      <c r="A60" s="28"/>
      <c r="B60" s="28"/>
      <c r="C60" s="28"/>
      <c r="D60" s="13"/>
      <c r="E60" s="30" t="s">
        <v>43</v>
      </c>
      <c r="F60" s="31"/>
      <c r="G60" s="32"/>
      <c r="H60" s="32"/>
      <c r="I60" s="32"/>
      <c r="J60" s="29"/>
      <c r="K60" s="11"/>
      <c r="L60" s="11"/>
      <c r="M60" s="11"/>
    </row>
    <row r="61" spans="1:13" ht="12" customHeight="1">
      <c r="A61" s="28"/>
      <c r="B61" s="28"/>
      <c r="C61" s="28"/>
      <c r="D61" s="13"/>
      <c r="E61" s="30" t="s">
        <v>74</v>
      </c>
      <c r="F61" s="31">
        <v>1</v>
      </c>
      <c r="G61" s="32">
        <v>0.7</v>
      </c>
      <c r="H61" s="32">
        <v>0.9</v>
      </c>
      <c r="I61" s="32">
        <v>4</v>
      </c>
      <c r="J61" s="29">
        <f>F61*(G61+ (G61= 0))*(H61+ (H61= 0))*(I61+ (I61= 0))</f>
        <v>2.52</v>
      </c>
      <c r="K61" s="11"/>
      <c r="L61" s="11"/>
      <c r="M61" s="11"/>
    </row>
    <row r="62" spans="1:13" ht="12" customHeight="1">
      <c r="A62" s="28"/>
      <c r="B62" s="28"/>
      <c r="C62" s="28"/>
      <c r="D62" s="13"/>
      <c r="E62" s="30" t="s">
        <v>75</v>
      </c>
      <c r="F62" s="31">
        <v>1</v>
      </c>
      <c r="G62" s="32">
        <v>0.7</v>
      </c>
      <c r="H62" s="32">
        <v>0.9</v>
      </c>
      <c r="I62" s="32">
        <v>3</v>
      </c>
      <c r="J62" s="29">
        <f>F62*(G62+ (G62= 0))*(H62+ (H62= 0))*(I62+ (I62= 0))</f>
        <v>1.89</v>
      </c>
      <c r="K62" s="11"/>
      <c r="L62" s="11"/>
      <c r="M62" s="11"/>
    </row>
    <row r="63" spans="1:13" ht="12" customHeight="1">
      <c r="A63" s="28"/>
      <c r="B63" s="28"/>
      <c r="C63" s="28"/>
      <c r="D63" s="13"/>
      <c r="E63" s="30" t="s">
        <v>76</v>
      </c>
      <c r="F63" s="31">
        <v>1</v>
      </c>
      <c r="G63" s="32">
        <v>0.7</v>
      </c>
      <c r="H63" s="32">
        <v>0.9</v>
      </c>
      <c r="I63" s="32">
        <v>2</v>
      </c>
      <c r="J63" s="29">
        <f>F63*(G63+ (G63= 0))*(H63+ (H63= 0))*(I63+ (I63= 0))</f>
        <v>1.26</v>
      </c>
      <c r="K63" s="11"/>
      <c r="L63" s="11"/>
      <c r="M63" s="11"/>
    </row>
    <row r="64" spans="1:13" ht="12" customHeight="1">
      <c r="A64" s="28"/>
      <c r="B64" s="28"/>
      <c r="C64" s="28"/>
      <c r="D64" s="13"/>
      <c r="E64" s="28"/>
      <c r="F64" s="28"/>
      <c r="G64" s="28"/>
      <c r="H64" s="28"/>
      <c r="I64" s="28"/>
      <c r="J64" s="27" t="s">
        <v>77</v>
      </c>
      <c r="K64" s="15">
        <f>SUM(J60:J63)</f>
        <v>5.67</v>
      </c>
      <c r="L64" s="15"/>
      <c r="M64" s="15">
        <f>ROUND(L64*K64,2)</f>
        <v>0</v>
      </c>
    </row>
    <row r="65" spans="1:13" ht="12" customHeight="1">
      <c r="A65" s="27" t="s">
        <v>78</v>
      </c>
      <c r="B65" s="27" t="s">
        <v>20</v>
      </c>
      <c r="C65" s="27" t="s">
        <v>51</v>
      </c>
      <c r="D65" s="3" t="s">
        <v>79</v>
      </c>
      <c r="E65" s="28"/>
      <c r="F65" s="28"/>
      <c r="G65" s="28"/>
      <c r="H65" s="28"/>
      <c r="I65" s="28"/>
      <c r="J65" s="33"/>
      <c r="K65" s="19"/>
      <c r="L65" s="19"/>
      <c r="M65" s="19"/>
    </row>
    <row r="66" spans="1:13" ht="12" customHeight="1">
      <c r="A66" s="28"/>
      <c r="B66" s="28"/>
      <c r="C66" s="28"/>
      <c r="D66" s="13"/>
      <c r="E66" s="30" t="s">
        <v>80</v>
      </c>
      <c r="F66" s="31">
        <v>1</v>
      </c>
      <c r="G66" s="32">
        <v>14.2</v>
      </c>
      <c r="H66" s="32">
        <v>0.65</v>
      </c>
      <c r="I66" s="32">
        <v>0.65</v>
      </c>
      <c r="J66" s="29">
        <f>F66*(G66+ (G66= 0))*(H66+ (H66= 0))*(I66+ (I66= 0))</f>
        <v>6</v>
      </c>
      <c r="K66" s="11"/>
      <c r="L66" s="11"/>
      <c r="M66" s="11"/>
    </row>
    <row r="67" spans="1:13" ht="12" customHeight="1">
      <c r="A67" s="28"/>
      <c r="B67" s="28"/>
      <c r="C67" s="28"/>
      <c r="D67" s="13"/>
      <c r="E67" s="30" t="s">
        <v>81</v>
      </c>
      <c r="F67" s="31">
        <v>2</v>
      </c>
      <c r="G67" s="32">
        <v>5</v>
      </c>
      <c r="H67" s="32">
        <v>0.65</v>
      </c>
      <c r="I67" s="32">
        <v>0.65</v>
      </c>
      <c r="J67" s="29">
        <f>F67*(G67+ (G67= 0))*(H67+ (H67= 0))*(I67+ (I67= 0))</f>
        <v>4.2300000000000004</v>
      </c>
      <c r="K67" s="11"/>
      <c r="L67" s="11"/>
      <c r="M67" s="11"/>
    </row>
    <row r="68" spans="1:13" ht="12" customHeight="1">
      <c r="A68" s="28"/>
      <c r="B68" s="28"/>
      <c r="C68" s="28"/>
      <c r="D68" s="13"/>
      <c r="E68" s="28"/>
      <c r="F68" s="28"/>
      <c r="G68" s="28"/>
      <c r="H68" s="28"/>
      <c r="I68" s="28"/>
      <c r="J68" s="34" t="s">
        <v>82</v>
      </c>
      <c r="K68" s="15">
        <f>SUM(J66:J67)</f>
        <v>10.23</v>
      </c>
      <c r="L68" s="15"/>
      <c r="M68" s="15">
        <f>ROUND(L68*K68,2)</f>
        <v>0</v>
      </c>
    </row>
    <row r="69" spans="1:13" ht="12" customHeight="1">
      <c r="A69" s="27" t="s">
        <v>83</v>
      </c>
      <c r="B69" s="27" t="s">
        <v>20</v>
      </c>
      <c r="C69" s="27" t="s">
        <v>51</v>
      </c>
      <c r="D69" s="3" t="s">
        <v>84</v>
      </c>
      <c r="E69" s="28"/>
      <c r="F69" s="28"/>
      <c r="G69" s="28"/>
      <c r="H69" s="28"/>
      <c r="I69" s="28"/>
      <c r="J69" s="33"/>
      <c r="K69" s="19"/>
      <c r="L69" s="19"/>
      <c r="M69" s="19"/>
    </row>
    <row r="70" spans="1:13" ht="12" customHeight="1">
      <c r="A70" s="28"/>
      <c r="B70" s="28"/>
      <c r="C70" s="28"/>
      <c r="D70" s="13"/>
      <c r="E70" s="30" t="s">
        <v>17</v>
      </c>
      <c r="F70" s="31">
        <v>1</v>
      </c>
      <c r="G70" s="32">
        <v>5</v>
      </c>
      <c r="H70" s="32">
        <v>14.2</v>
      </c>
      <c r="I70" s="32">
        <v>0.25</v>
      </c>
      <c r="J70" s="29">
        <f>F70*(G70+ (G70= 0))*(H70+ (H70= 0))*(I70+ (I70= 0))</f>
        <v>17.75</v>
      </c>
      <c r="K70" s="11"/>
      <c r="L70" s="11"/>
      <c r="M70" s="11"/>
    </row>
    <row r="71" spans="1:13" ht="12" customHeight="1">
      <c r="A71" s="28"/>
      <c r="B71" s="28"/>
      <c r="C71" s="28"/>
      <c r="D71" s="13"/>
      <c r="E71" s="28"/>
      <c r="F71" s="28"/>
      <c r="G71" s="28"/>
      <c r="H71" s="28"/>
      <c r="I71" s="28"/>
      <c r="J71" s="34" t="s">
        <v>85</v>
      </c>
      <c r="K71" s="15">
        <f>SUM(J70:J70)</f>
        <v>17.75</v>
      </c>
      <c r="L71" s="15"/>
      <c r="M71" s="15">
        <f>ROUND(L71*K71,2)</f>
        <v>0</v>
      </c>
    </row>
    <row r="72" spans="1:13" ht="12" customHeight="1">
      <c r="A72" s="27" t="s">
        <v>86</v>
      </c>
      <c r="B72" s="27" t="s">
        <v>20</v>
      </c>
      <c r="C72" s="27" t="s">
        <v>88</v>
      </c>
      <c r="D72" s="3" t="s">
        <v>87</v>
      </c>
      <c r="E72" s="28"/>
      <c r="F72" s="28"/>
      <c r="G72" s="28"/>
      <c r="H72" s="28"/>
      <c r="I72" s="28"/>
      <c r="J72" s="33"/>
      <c r="K72" s="19"/>
      <c r="L72" s="19"/>
      <c r="M72" s="19"/>
    </row>
    <row r="73" spans="1:13" ht="12" customHeight="1">
      <c r="A73" s="28"/>
      <c r="B73" s="28"/>
      <c r="C73" s="28"/>
      <c r="D73" s="13"/>
      <c r="E73" s="30" t="s">
        <v>17</v>
      </c>
      <c r="F73" s="31">
        <v>1</v>
      </c>
      <c r="G73" s="32"/>
      <c r="H73" s="32"/>
      <c r="I73" s="32"/>
      <c r="J73" s="29">
        <f>F73*(G73+ (G73= 0))*(H73+ (H73= 0))*(I73+ (I73= 0))</f>
        <v>1</v>
      </c>
      <c r="K73" s="11"/>
      <c r="L73" s="11"/>
      <c r="M73" s="11"/>
    </row>
    <row r="74" spans="1:13" ht="12" customHeight="1">
      <c r="A74" s="28"/>
      <c r="B74" s="28"/>
      <c r="C74" s="28"/>
      <c r="D74" s="13"/>
      <c r="E74" s="28"/>
      <c r="F74" s="28"/>
      <c r="G74" s="28"/>
      <c r="H74" s="28"/>
      <c r="I74" s="28"/>
      <c r="J74" s="34" t="s">
        <v>89</v>
      </c>
      <c r="K74" s="15">
        <f>SUM(J73:J73)</f>
        <v>1</v>
      </c>
      <c r="L74" s="21"/>
      <c r="M74" s="15">
        <f>ROUND(L74*K74,2)</f>
        <v>0</v>
      </c>
    </row>
    <row r="75" spans="1:13" ht="12" customHeight="1">
      <c r="A75" s="28"/>
      <c r="B75" s="28"/>
      <c r="C75" s="28"/>
      <c r="D75" s="13"/>
      <c r="E75" s="28"/>
      <c r="F75" s="28"/>
      <c r="G75" s="28"/>
      <c r="H75" s="28"/>
      <c r="I75" s="28"/>
      <c r="J75" s="27" t="s">
        <v>90</v>
      </c>
      <c r="K75" s="16">
        <v>1</v>
      </c>
      <c r="L75" s="15"/>
      <c r="M75" s="15">
        <f>SUM(M35:M74)</f>
        <v>0</v>
      </c>
    </row>
    <row r="76" spans="1:13" ht="12" customHeight="1">
      <c r="A76" s="25" t="s">
        <v>91</v>
      </c>
      <c r="B76" s="25" t="s">
        <v>16</v>
      </c>
      <c r="C76" s="25" t="s">
        <v>17</v>
      </c>
      <c r="D76" s="7" t="s">
        <v>92</v>
      </c>
      <c r="E76" s="26"/>
      <c r="F76" s="26"/>
      <c r="G76" s="26"/>
      <c r="H76" s="26"/>
      <c r="I76" s="26"/>
      <c r="J76" s="26"/>
      <c r="K76" s="8"/>
      <c r="L76" s="9"/>
      <c r="M76" s="9"/>
    </row>
    <row r="77" spans="1:13" ht="12" customHeight="1">
      <c r="A77" s="27" t="s">
        <v>93</v>
      </c>
      <c r="B77" s="27" t="s">
        <v>20</v>
      </c>
      <c r="C77" s="27" t="s">
        <v>66</v>
      </c>
      <c r="D77" s="3" t="s">
        <v>94</v>
      </c>
      <c r="E77" s="28"/>
      <c r="F77" s="28"/>
      <c r="G77" s="28"/>
      <c r="H77" s="28"/>
      <c r="I77" s="28"/>
      <c r="J77" s="33"/>
      <c r="K77" s="19"/>
      <c r="L77" s="19"/>
      <c r="M77" s="19"/>
    </row>
    <row r="78" spans="1:13" ht="12" customHeight="1">
      <c r="A78" s="28"/>
      <c r="B78" s="28"/>
      <c r="C78" s="28"/>
      <c r="D78" s="13"/>
      <c r="E78" s="30" t="s">
        <v>96</v>
      </c>
      <c r="F78" s="31">
        <v>1</v>
      </c>
      <c r="G78" s="32">
        <v>99.06</v>
      </c>
      <c r="H78" s="32"/>
      <c r="I78" s="32"/>
      <c r="J78" s="29">
        <f>F78*(G78+ (G78= 0))*(H78+ (H78= 0))*(I78+ (I78= 0))</f>
        <v>99.06</v>
      </c>
      <c r="K78" s="11"/>
      <c r="L78" s="11"/>
      <c r="M78" s="11"/>
    </row>
    <row r="79" spans="1:13" ht="12" customHeight="1">
      <c r="A79" s="28"/>
      <c r="B79" s="28"/>
      <c r="C79" s="28"/>
      <c r="D79" s="13"/>
      <c r="E79" s="30" t="s">
        <v>97</v>
      </c>
      <c r="F79" s="31">
        <v>1</v>
      </c>
      <c r="G79" s="32">
        <v>131.24</v>
      </c>
      <c r="H79" s="32"/>
      <c r="I79" s="32"/>
      <c r="J79" s="29">
        <f>F79*(G79+ (G79= 0))*(H79+ (H79= 0))*(I79+ (I79= 0))</f>
        <v>131.24</v>
      </c>
      <c r="K79" s="11"/>
      <c r="L79" s="11"/>
      <c r="M79" s="11"/>
    </row>
    <row r="80" spans="1:13" ht="12" customHeight="1">
      <c r="A80" s="28"/>
      <c r="B80" s="28"/>
      <c r="C80" s="28"/>
      <c r="D80" s="13"/>
      <c r="E80" s="30" t="s">
        <v>98</v>
      </c>
      <c r="F80" s="31">
        <v>3</v>
      </c>
      <c r="G80" s="32">
        <v>54.13</v>
      </c>
      <c r="H80" s="32"/>
      <c r="I80" s="32"/>
      <c r="J80" s="29">
        <f>F80*(G80+ (G80= 0))*(H80+ (H80= 0))*(I80+ (I80= 0))</f>
        <v>162.38999999999999</v>
      </c>
      <c r="K80" s="11"/>
      <c r="L80" s="11"/>
      <c r="M80" s="11"/>
    </row>
    <row r="81" spans="1:13" ht="12" customHeight="1">
      <c r="A81" s="28"/>
      <c r="B81" s="28"/>
      <c r="C81" s="28"/>
      <c r="D81" s="13"/>
      <c r="E81" s="28"/>
      <c r="F81" s="28"/>
      <c r="G81" s="28"/>
      <c r="H81" s="28"/>
      <c r="I81" s="28"/>
      <c r="J81" s="34" t="s">
        <v>99</v>
      </c>
      <c r="K81" s="15">
        <f>SUM(J78:J80)</f>
        <v>392.69</v>
      </c>
      <c r="L81" s="15"/>
      <c r="M81" s="15">
        <f>ROUND(L81*K81,2)</f>
        <v>0</v>
      </c>
    </row>
    <row r="82" spans="1:13" ht="12" customHeight="1">
      <c r="A82" s="27" t="s">
        <v>100</v>
      </c>
      <c r="B82" s="27" t="s">
        <v>20</v>
      </c>
      <c r="C82" s="27" t="s">
        <v>66</v>
      </c>
      <c r="D82" s="3" t="s">
        <v>101</v>
      </c>
      <c r="E82" s="28"/>
      <c r="F82" s="28"/>
      <c r="G82" s="28"/>
      <c r="H82" s="28"/>
      <c r="I82" s="28"/>
      <c r="J82" s="33"/>
      <c r="K82" s="23"/>
      <c r="L82" s="23"/>
      <c r="M82" s="23"/>
    </row>
    <row r="83" spans="1:13" ht="12" customHeight="1">
      <c r="A83" s="28"/>
      <c r="B83" s="28"/>
      <c r="C83" s="28"/>
      <c r="D83" s="13"/>
      <c r="E83" s="30" t="s">
        <v>102</v>
      </c>
      <c r="F83" s="31"/>
      <c r="G83" s="32"/>
      <c r="H83" s="32"/>
      <c r="I83" s="32"/>
      <c r="J83" s="29"/>
      <c r="K83" s="11"/>
      <c r="L83" s="11"/>
      <c r="M83" s="11"/>
    </row>
    <row r="84" spans="1:13" ht="12" customHeight="1">
      <c r="A84" s="28"/>
      <c r="B84" s="28"/>
      <c r="C84" s="28"/>
      <c r="D84" s="13"/>
      <c r="E84" s="30" t="s">
        <v>103</v>
      </c>
      <c r="F84" s="31">
        <v>2</v>
      </c>
      <c r="G84" s="35">
        <v>6.7</v>
      </c>
      <c r="H84" s="32"/>
      <c r="I84" s="32">
        <v>117</v>
      </c>
      <c r="J84" s="29">
        <f>F84*(G84+ (G84= 0))*(H84+ (H84= 0))*(I84+ (I84= 0))</f>
        <v>1567.8</v>
      </c>
      <c r="K84" s="11"/>
      <c r="L84" s="11"/>
      <c r="M84" s="11"/>
    </row>
    <row r="85" spans="1:13" ht="12" customHeight="1">
      <c r="A85" s="28"/>
      <c r="B85" s="28"/>
      <c r="C85" s="28"/>
      <c r="D85" s="13"/>
      <c r="E85" s="30" t="s">
        <v>104</v>
      </c>
      <c r="F85" s="31">
        <v>2</v>
      </c>
      <c r="G85" s="32">
        <v>8</v>
      </c>
      <c r="H85" s="32"/>
      <c r="I85" s="32">
        <v>37.6</v>
      </c>
      <c r="J85" s="29">
        <f>F85*(G85+ (G85= 0))*(H85+ (H85= 0))*(I85+ (I85= 0))</f>
        <v>601.6</v>
      </c>
      <c r="K85" s="11"/>
      <c r="L85" s="11"/>
      <c r="M85" s="11"/>
    </row>
    <row r="86" spans="1:13" ht="12" customHeight="1">
      <c r="A86" s="28"/>
      <c r="B86" s="28"/>
      <c r="C86" s="28"/>
      <c r="D86" s="13"/>
      <c r="E86" s="30" t="s">
        <v>17</v>
      </c>
      <c r="F86" s="31">
        <v>1</v>
      </c>
      <c r="G86" s="32">
        <v>6.75</v>
      </c>
      <c r="H86" s="32"/>
      <c r="I86" s="32">
        <v>37.6</v>
      </c>
      <c r="J86" s="29">
        <f>F86*(G86+ (G86= 0))*(H86+ (H86= 0))*(I86+ (I86= 0))</f>
        <v>253.8</v>
      </c>
      <c r="K86" s="11"/>
      <c r="L86" s="11"/>
      <c r="M86" s="11"/>
    </row>
    <row r="87" spans="1:13" ht="12" customHeight="1">
      <c r="A87" s="28"/>
      <c r="B87" s="28"/>
      <c r="C87" s="28"/>
      <c r="D87" s="13"/>
      <c r="E87" s="30" t="s">
        <v>17</v>
      </c>
      <c r="F87" s="31">
        <v>1</v>
      </c>
      <c r="G87" s="32">
        <v>6.25</v>
      </c>
      <c r="H87" s="32"/>
      <c r="I87" s="32">
        <v>37.6</v>
      </c>
      <c r="J87" s="29">
        <f>F87*(G87+ (G87= 0))*(H87+ (H87= 0))*(I87+ (I87= 0))</f>
        <v>235</v>
      </c>
      <c r="K87" s="11"/>
      <c r="L87" s="11"/>
      <c r="M87" s="11"/>
    </row>
    <row r="88" spans="1:13" ht="12" customHeight="1">
      <c r="A88" s="28"/>
      <c r="B88" s="28"/>
      <c r="C88" s="28"/>
      <c r="D88" s="13"/>
      <c r="E88" s="30" t="s">
        <v>105</v>
      </c>
      <c r="F88" s="31"/>
      <c r="G88" s="32"/>
      <c r="H88" s="32"/>
      <c r="I88" s="32"/>
      <c r="J88" s="29"/>
      <c r="K88" s="11"/>
      <c r="L88" s="11"/>
      <c r="M88" s="11"/>
    </row>
    <row r="89" spans="1:13" ht="12" customHeight="1">
      <c r="A89" s="28"/>
      <c r="B89" s="28"/>
      <c r="C89" s="28"/>
      <c r="D89" s="13"/>
      <c r="E89" s="30" t="s">
        <v>103</v>
      </c>
      <c r="F89" s="31">
        <v>2</v>
      </c>
      <c r="G89" s="32">
        <v>6.75</v>
      </c>
      <c r="H89" s="32"/>
      <c r="I89" s="32">
        <v>117</v>
      </c>
      <c r="J89" s="29">
        <f>F89*(G89+ (G89= 0))*(H89+ (H89= 0))*(I89+ (I89= 0))</f>
        <v>1579.5</v>
      </c>
      <c r="K89" s="11"/>
      <c r="L89" s="11"/>
      <c r="M89" s="11"/>
    </row>
    <row r="90" spans="1:13" ht="12" customHeight="1">
      <c r="A90" s="28"/>
      <c r="B90" s="28"/>
      <c r="C90" s="28"/>
      <c r="D90" s="13"/>
      <c r="E90" s="30" t="s">
        <v>106</v>
      </c>
      <c r="F90" s="31">
        <v>2</v>
      </c>
      <c r="G90" s="32">
        <v>0.6</v>
      </c>
      <c r="H90" s="32"/>
      <c r="I90" s="32">
        <v>61.3</v>
      </c>
      <c r="J90" s="29">
        <f>F90*(G90+ (G90= 0))*(H90+ (H90= 0))*(I90+ (I90= 0))</f>
        <v>73.56</v>
      </c>
      <c r="K90" s="11"/>
      <c r="L90" s="11"/>
      <c r="M90" s="11"/>
    </row>
    <row r="91" spans="1:13" ht="12" customHeight="1">
      <c r="A91" s="28"/>
      <c r="B91" s="28"/>
      <c r="C91" s="28"/>
      <c r="D91" s="13"/>
      <c r="E91" s="30" t="s">
        <v>107</v>
      </c>
      <c r="F91" s="31">
        <v>18</v>
      </c>
      <c r="G91" s="32">
        <v>2.4</v>
      </c>
      <c r="H91" s="32"/>
      <c r="I91" s="32">
        <v>15.8</v>
      </c>
      <c r="J91" s="29">
        <f>F91*(G91+ (G91= 0))*(H91+ (H91= 0))*(I91+ (I91= 0))</f>
        <v>682.56</v>
      </c>
      <c r="K91" s="11"/>
      <c r="L91" s="11"/>
      <c r="M91" s="11"/>
    </row>
    <row r="92" spans="1:13" ht="12" customHeight="1">
      <c r="A92" s="28"/>
      <c r="B92" s="28"/>
      <c r="C92" s="28"/>
      <c r="D92" s="13"/>
      <c r="E92" s="30" t="s">
        <v>108</v>
      </c>
      <c r="F92" s="31"/>
      <c r="G92" s="32"/>
      <c r="H92" s="32"/>
      <c r="I92" s="32"/>
      <c r="J92" s="29"/>
      <c r="K92" s="11"/>
      <c r="L92" s="11"/>
      <c r="M92" s="11"/>
    </row>
    <row r="93" spans="1:13" ht="12" customHeight="1">
      <c r="A93" s="28"/>
      <c r="B93" s="28"/>
      <c r="C93" s="28"/>
      <c r="D93" s="13"/>
      <c r="E93" s="30" t="s">
        <v>103</v>
      </c>
      <c r="F93" s="31">
        <v>3</v>
      </c>
      <c r="G93" s="32">
        <v>4.75</v>
      </c>
      <c r="H93" s="32"/>
      <c r="I93" s="32">
        <v>117</v>
      </c>
      <c r="J93" s="29">
        <f t="shared" ref="J93:J100" si="1">F93*(G93+ (G93= 0))*(H93+ (H93= 0))*(I93+ (I93= 0))</f>
        <v>1667.25</v>
      </c>
      <c r="K93" s="11"/>
      <c r="L93" s="11"/>
      <c r="M93" s="11"/>
    </row>
    <row r="94" spans="1:13" ht="12" customHeight="1">
      <c r="A94" s="28"/>
      <c r="B94" s="28"/>
      <c r="C94" s="28"/>
      <c r="D94" s="13"/>
      <c r="E94" s="30" t="s">
        <v>17</v>
      </c>
      <c r="F94" s="31">
        <v>1</v>
      </c>
      <c r="G94" s="32">
        <v>13</v>
      </c>
      <c r="H94" s="32"/>
      <c r="I94" s="32">
        <v>117</v>
      </c>
      <c r="J94" s="29">
        <f t="shared" si="1"/>
        <v>1521</v>
      </c>
      <c r="K94" s="11"/>
      <c r="L94" s="11"/>
      <c r="M94" s="11"/>
    </row>
    <row r="95" spans="1:13" ht="12" customHeight="1">
      <c r="A95" s="28"/>
      <c r="B95" s="28"/>
      <c r="C95" s="28"/>
      <c r="D95" s="13"/>
      <c r="E95" s="30" t="s">
        <v>104</v>
      </c>
      <c r="F95" s="31">
        <v>1</v>
      </c>
      <c r="G95" s="32">
        <v>8.5</v>
      </c>
      <c r="H95" s="32"/>
      <c r="I95" s="32">
        <v>37.6</v>
      </c>
      <c r="J95" s="29">
        <f t="shared" si="1"/>
        <v>319.60000000000002</v>
      </c>
      <c r="K95" s="11"/>
      <c r="L95" s="11"/>
      <c r="M95" s="11"/>
    </row>
    <row r="96" spans="1:13" ht="12" customHeight="1">
      <c r="A96" s="28"/>
      <c r="B96" s="28"/>
      <c r="C96" s="28"/>
      <c r="D96" s="13"/>
      <c r="E96" s="30" t="s">
        <v>17</v>
      </c>
      <c r="F96" s="31">
        <v>1</v>
      </c>
      <c r="G96" s="32">
        <v>3</v>
      </c>
      <c r="H96" s="32"/>
      <c r="I96" s="32">
        <v>37.6</v>
      </c>
      <c r="J96" s="29">
        <f t="shared" si="1"/>
        <v>112.8</v>
      </c>
      <c r="K96" s="11"/>
      <c r="L96" s="11"/>
      <c r="M96" s="11"/>
    </row>
    <row r="97" spans="1:13" ht="12" customHeight="1">
      <c r="A97" s="28"/>
      <c r="B97" s="28"/>
      <c r="C97" s="28"/>
      <c r="D97" s="13"/>
      <c r="E97" s="30" t="s">
        <v>17</v>
      </c>
      <c r="F97" s="31">
        <v>1</v>
      </c>
      <c r="G97" s="32">
        <v>4.05</v>
      </c>
      <c r="H97" s="32"/>
      <c r="I97" s="32">
        <v>37.6</v>
      </c>
      <c r="J97" s="29">
        <f t="shared" si="1"/>
        <v>152.28</v>
      </c>
      <c r="K97" s="11"/>
      <c r="L97" s="11"/>
      <c r="M97" s="11"/>
    </row>
    <row r="98" spans="1:13" ht="12" customHeight="1">
      <c r="A98" s="28"/>
      <c r="B98" s="28"/>
      <c r="C98" s="28"/>
      <c r="D98" s="13"/>
      <c r="E98" s="30" t="s">
        <v>17</v>
      </c>
      <c r="F98" s="31">
        <v>1</v>
      </c>
      <c r="G98" s="32">
        <v>1.7</v>
      </c>
      <c r="H98" s="32"/>
      <c r="I98" s="32">
        <v>37.6</v>
      </c>
      <c r="J98" s="29">
        <f t="shared" si="1"/>
        <v>63.92</v>
      </c>
      <c r="K98" s="11"/>
      <c r="L98" s="11"/>
      <c r="M98" s="11"/>
    </row>
    <row r="99" spans="1:13" ht="12" customHeight="1">
      <c r="A99" s="28"/>
      <c r="B99" s="28"/>
      <c r="C99" s="28"/>
      <c r="D99" s="13"/>
      <c r="E99" s="30" t="s">
        <v>17</v>
      </c>
      <c r="F99" s="31">
        <v>4</v>
      </c>
      <c r="G99" s="32">
        <v>2</v>
      </c>
      <c r="H99" s="32"/>
      <c r="I99" s="32">
        <v>37.6</v>
      </c>
      <c r="J99" s="29">
        <f t="shared" si="1"/>
        <v>300.8</v>
      </c>
      <c r="K99" s="11"/>
      <c r="L99" s="11"/>
      <c r="M99" s="11"/>
    </row>
    <row r="100" spans="1:13" ht="12" customHeight="1">
      <c r="A100" s="28"/>
      <c r="B100" s="28"/>
      <c r="C100" s="28"/>
      <c r="D100" s="13"/>
      <c r="E100" s="30" t="s">
        <v>17</v>
      </c>
      <c r="F100" s="31">
        <v>5</v>
      </c>
      <c r="G100" s="32">
        <v>1.75</v>
      </c>
      <c r="H100" s="32"/>
      <c r="I100" s="32">
        <v>37.6</v>
      </c>
      <c r="J100" s="29">
        <f t="shared" si="1"/>
        <v>329</v>
      </c>
      <c r="K100" s="11"/>
      <c r="L100" s="11"/>
      <c r="M100" s="11"/>
    </row>
    <row r="101" spans="1:13" ht="12" customHeight="1">
      <c r="A101" s="28"/>
      <c r="B101" s="28"/>
      <c r="C101" s="28"/>
      <c r="D101" s="13"/>
      <c r="E101" s="30" t="s">
        <v>109</v>
      </c>
      <c r="F101" s="31"/>
      <c r="G101" s="32"/>
      <c r="H101" s="32"/>
      <c r="I101" s="32"/>
      <c r="J101" s="29"/>
      <c r="K101" s="11"/>
      <c r="L101" s="11"/>
      <c r="M101" s="11"/>
    </row>
    <row r="102" spans="1:13" ht="12" customHeight="1">
      <c r="A102" s="28"/>
      <c r="B102" s="28"/>
      <c r="C102" s="28"/>
      <c r="D102" s="13"/>
      <c r="E102" s="30" t="s">
        <v>110</v>
      </c>
      <c r="F102" s="31">
        <v>2</v>
      </c>
      <c r="G102" s="32">
        <v>7.1</v>
      </c>
      <c r="H102" s="32"/>
      <c r="I102" s="32">
        <v>10.6</v>
      </c>
      <c r="J102" s="29">
        <f>F102*(G102+ (G102= 0))*(H102+ (H102= 0))*(I102+ (I102= 0))</f>
        <v>150.52000000000001</v>
      </c>
      <c r="K102" s="11"/>
      <c r="L102" s="11"/>
      <c r="M102" s="11"/>
    </row>
    <row r="103" spans="1:13" ht="12" customHeight="1">
      <c r="A103" s="28"/>
      <c r="B103" s="28"/>
      <c r="C103" s="28"/>
      <c r="D103" s="13"/>
      <c r="E103" s="30" t="s">
        <v>17</v>
      </c>
      <c r="F103" s="31">
        <v>2</v>
      </c>
      <c r="G103" s="32">
        <v>5.8</v>
      </c>
      <c r="H103" s="32"/>
      <c r="I103" s="32">
        <v>10.6</v>
      </c>
      <c r="J103" s="29">
        <f>F103*(G103+ (G103= 0))*(H103+ (H103= 0))*(I103+ (I103= 0))</f>
        <v>122.96</v>
      </c>
      <c r="K103" s="11"/>
      <c r="L103" s="11"/>
      <c r="M103" s="11"/>
    </row>
    <row r="104" spans="1:13" ht="12" customHeight="1">
      <c r="A104" s="28"/>
      <c r="B104" s="28"/>
      <c r="C104" s="28"/>
      <c r="D104" s="13"/>
      <c r="E104" s="28"/>
      <c r="F104" s="28"/>
      <c r="G104" s="28"/>
      <c r="H104" s="28"/>
      <c r="I104" s="28"/>
      <c r="J104" s="34" t="s">
        <v>111</v>
      </c>
      <c r="K104" s="15">
        <f>SUM(J83:J103)</f>
        <v>9733.9500000000007</v>
      </c>
      <c r="L104" s="15"/>
      <c r="M104" s="15">
        <f>ROUND(L104*K104,2)</f>
        <v>0</v>
      </c>
    </row>
    <row r="105" spans="1:13" ht="12" customHeight="1">
      <c r="A105" s="27" t="s">
        <v>112</v>
      </c>
      <c r="B105" s="27" t="s">
        <v>20</v>
      </c>
      <c r="C105" s="27" t="s">
        <v>114</v>
      </c>
      <c r="D105" s="3" t="s">
        <v>113</v>
      </c>
      <c r="E105" s="28"/>
      <c r="F105" s="28"/>
      <c r="G105" s="28"/>
      <c r="H105" s="28"/>
      <c r="I105" s="28"/>
      <c r="J105" s="33"/>
      <c r="K105" s="19"/>
      <c r="L105" s="19"/>
      <c r="M105" s="19"/>
    </row>
    <row r="106" spans="1:13" ht="12" customHeight="1">
      <c r="A106" s="28"/>
      <c r="B106" s="28"/>
      <c r="C106" s="28"/>
      <c r="D106" s="13"/>
      <c r="E106" s="30" t="s">
        <v>17</v>
      </c>
      <c r="F106" s="31">
        <v>4</v>
      </c>
      <c r="G106" s="32">
        <v>9</v>
      </c>
      <c r="H106" s="32"/>
      <c r="I106" s="32"/>
      <c r="J106" s="29">
        <f>F106*(G106+ (G106= 0))*(H106+ (H106= 0))*(I106+ (I106= 0))</f>
        <v>36</v>
      </c>
      <c r="K106" s="11"/>
      <c r="L106" s="11"/>
      <c r="M106" s="11"/>
    </row>
    <row r="107" spans="1:13" ht="12" customHeight="1">
      <c r="A107" s="28"/>
      <c r="B107" s="28"/>
      <c r="C107" s="28"/>
      <c r="D107" s="13"/>
      <c r="E107" s="28"/>
      <c r="F107" s="28"/>
      <c r="G107" s="28"/>
      <c r="H107" s="28"/>
      <c r="I107" s="28"/>
      <c r="J107" s="34" t="s">
        <v>115</v>
      </c>
      <c r="K107" s="15">
        <f>SUM(J106:J106)</f>
        <v>36</v>
      </c>
      <c r="L107" s="21"/>
      <c r="M107" s="15">
        <f>ROUND(L107*K107,2)</f>
        <v>0</v>
      </c>
    </row>
    <row r="108" spans="1:13" ht="12" customHeight="1">
      <c r="A108" s="28"/>
      <c r="B108" s="28"/>
      <c r="C108" s="28"/>
      <c r="D108" s="13"/>
      <c r="E108" s="28"/>
      <c r="F108" s="28"/>
      <c r="G108" s="28"/>
      <c r="H108" s="28"/>
      <c r="I108" s="28"/>
      <c r="J108" s="34" t="s">
        <v>116</v>
      </c>
      <c r="K108" s="16">
        <v>1</v>
      </c>
      <c r="L108" s="15"/>
      <c r="M108" s="15">
        <f>SUM(M77:M107)</f>
        <v>0</v>
      </c>
    </row>
    <row r="109" spans="1:13" ht="12" customHeight="1">
      <c r="A109" s="25" t="s">
        <v>117</v>
      </c>
      <c r="B109" s="25" t="s">
        <v>16</v>
      </c>
      <c r="C109" s="25" t="s">
        <v>17</v>
      </c>
      <c r="D109" s="7" t="s">
        <v>118</v>
      </c>
      <c r="E109" s="26"/>
      <c r="F109" s="26"/>
      <c r="G109" s="26"/>
      <c r="H109" s="26"/>
      <c r="I109" s="26"/>
      <c r="J109" s="26"/>
      <c r="K109" s="8"/>
      <c r="L109" s="9"/>
      <c r="M109" s="9"/>
    </row>
    <row r="110" spans="1:13" ht="12" customHeight="1">
      <c r="A110" s="27" t="s">
        <v>119</v>
      </c>
      <c r="B110" s="27" t="s">
        <v>20</v>
      </c>
      <c r="C110" s="27" t="s">
        <v>21</v>
      </c>
      <c r="D110" s="3" t="s">
        <v>120</v>
      </c>
      <c r="E110" s="28"/>
      <c r="F110" s="28"/>
      <c r="G110" s="28"/>
      <c r="H110" s="28"/>
      <c r="I110" s="28"/>
      <c r="J110" s="33"/>
      <c r="K110" s="19"/>
      <c r="L110" s="19"/>
      <c r="M110" s="19"/>
    </row>
    <row r="111" spans="1:13" ht="12" customHeight="1">
      <c r="A111" s="28"/>
      <c r="B111" s="28"/>
      <c r="C111" s="28"/>
      <c r="D111" s="13"/>
      <c r="E111" s="30" t="s">
        <v>17</v>
      </c>
      <c r="F111" s="31">
        <v>2</v>
      </c>
      <c r="G111" s="32">
        <v>8</v>
      </c>
      <c r="H111" s="32">
        <v>6</v>
      </c>
      <c r="I111" s="32"/>
      <c r="J111" s="29">
        <f>F111*(G111+ (G111= 0))*(H111+ (H111= 0))*(I111+ (I111= 0))</f>
        <v>96</v>
      </c>
      <c r="K111" s="11"/>
      <c r="L111" s="11"/>
      <c r="M111" s="11"/>
    </row>
    <row r="112" spans="1:13" ht="12" customHeight="1">
      <c r="A112" s="28"/>
      <c r="B112" s="28"/>
      <c r="C112" s="28"/>
      <c r="D112" s="13"/>
      <c r="E112" s="28"/>
      <c r="F112" s="28"/>
      <c r="G112" s="28"/>
      <c r="H112" s="28"/>
      <c r="I112" s="28"/>
      <c r="J112" s="34" t="s">
        <v>122</v>
      </c>
      <c r="K112" s="15">
        <f>SUM(J111:J111)</f>
        <v>96</v>
      </c>
      <c r="L112" s="15"/>
      <c r="M112" s="15">
        <f>ROUND(L112*K112,2)</f>
        <v>0</v>
      </c>
    </row>
    <row r="113" spans="1:13" ht="12" customHeight="1">
      <c r="A113" s="28"/>
      <c r="B113" s="28"/>
      <c r="C113" s="28"/>
      <c r="D113" s="13"/>
      <c r="E113" s="28"/>
      <c r="F113" s="28"/>
      <c r="G113" s="28"/>
      <c r="H113" s="28"/>
      <c r="I113" s="28"/>
      <c r="J113" s="27" t="s">
        <v>123</v>
      </c>
      <c r="K113" s="16">
        <v>1</v>
      </c>
      <c r="L113" s="15"/>
      <c r="M113" s="15">
        <f>SUM(M110:M112)</f>
        <v>0</v>
      </c>
    </row>
    <row r="114" spans="1:13" ht="12" customHeight="1">
      <c r="A114" s="25" t="s">
        <v>124</v>
      </c>
      <c r="B114" s="25" t="s">
        <v>16</v>
      </c>
      <c r="C114" s="25" t="s">
        <v>17</v>
      </c>
      <c r="D114" s="7" t="s">
        <v>125</v>
      </c>
      <c r="E114" s="26"/>
      <c r="F114" s="26"/>
      <c r="G114" s="26"/>
      <c r="H114" s="26"/>
      <c r="I114" s="26"/>
      <c r="J114" s="26"/>
      <c r="K114" s="8"/>
      <c r="L114" s="9"/>
      <c r="M114" s="9"/>
    </row>
    <row r="115" spans="1:13" ht="12" customHeight="1">
      <c r="A115" s="27" t="s">
        <v>126</v>
      </c>
      <c r="B115" s="27" t="s">
        <v>20</v>
      </c>
      <c r="C115" s="27" t="s">
        <v>21</v>
      </c>
      <c r="D115" s="3" t="s">
        <v>127</v>
      </c>
      <c r="E115" s="28"/>
      <c r="F115" s="28"/>
      <c r="G115" s="28"/>
      <c r="H115" s="28"/>
      <c r="I115" s="28"/>
      <c r="J115" s="33"/>
      <c r="K115" s="19"/>
      <c r="L115" s="19"/>
      <c r="M115" s="19"/>
    </row>
    <row r="116" spans="1:13" ht="12" customHeight="1">
      <c r="A116" s="28"/>
      <c r="B116" s="28"/>
      <c r="C116" s="28"/>
      <c r="D116" s="13"/>
      <c r="E116" s="30" t="s">
        <v>17</v>
      </c>
      <c r="F116" s="31">
        <v>2</v>
      </c>
      <c r="G116" s="32">
        <v>5</v>
      </c>
      <c r="H116" s="32"/>
      <c r="I116" s="32">
        <v>4.0999999999999996</v>
      </c>
      <c r="J116" s="29">
        <f>F116*(G116+ (G116= 0))*(H116+ (H116= 0))*(I116+ (I116= 0))</f>
        <v>41</v>
      </c>
      <c r="K116" s="11"/>
      <c r="L116" s="11"/>
      <c r="M116" s="11"/>
    </row>
    <row r="117" spans="1:13" ht="12" customHeight="1">
      <c r="A117" s="28"/>
      <c r="B117" s="28"/>
      <c r="C117" s="28"/>
      <c r="D117" s="13"/>
      <c r="E117" s="30" t="s">
        <v>17</v>
      </c>
      <c r="F117" s="31">
        <v>1</v>
      </c>
      <c r="G117" s="32">
        <v>14</v>
      </c>
      <c r="H117" s="32"/>
      <c r="I117" s="32">
        <v>4.0999999999999996</v>
      </c>
      <c r="J117" s="29">
        <f>F117*(G117+ (G117= 0))*(H117+ (H117= 0))*(I117+ (I117= 0))</f>
        <v>57.4</v>
      </c>
      <c r="K117" s="11"/>
      <c r="L117" s="11"/>
      <c r="M117" s="11"/>
    </row>
    <row r="118" spans="1:13" ht="12" customHeight="1">
      <c r="A118" s="28"/>
      <c r="B118" s="28"/>
      <c r="C118" s="28"/>
      <c r="D118" s="13"/>
      <c r="E118" s="30" t="s">
        <v>128</v>
      </c>
      <c r="F118" s="31"/>
      <c r="G118" s="32"/>
      <c r="H118" s="32"/>
      <c r="I118" s="32"/>
      <c r="J118" s="29">
        <f>F118*(G118+ (G118= 0))*(H118+ (H118= 0))*(I118+ (I118= 0))</f>
        <v>0</v>
      </c>
      <c r="K118" s="11"/>
      <c r="L118" s="11"/>
      <c r="M118" s="11"/>
    </row>
    <row r="119" spans="1:13" ht="12" customHeight="1">
      <c r="A119" s="28"/>
      <c r="B119" s="28"/>
      <c r="C119" s="28"/>
      <c r="D119" s="13"/>
      <c r="E119" s="30" t="s">
        <v>17</v>
      </c>
      <c r="F119" s="31">
        <v>-2</v>
      </c>
      <c r="G119" s="32">
        <v>5.3</v>
      </c>
      <c r="H119" s="32"/>
      <c r="I119" s="32">
        <v>4.0999999999999996</v>
      </c>
      <c r="J119" s="29">
        <f>F119*(G119+ (G119= 0))*(H119+ (H119= 0))*(I119+ (I119= 0))</f>
        <v>-43.46</v>
      </c>
      <c r="K119" s="11"/>
      <c r="L119" s="11"/>
      <c r="M119" s="11"/>
    </row>
    <row r="120" spans="1:13" ht="12" customHeight="1">
      <c r="A120" s="28"/>
      <c r="B120" s="28"/>
      <c r="C120" s="28"/>
      <c r="D120" s="13"/>
      <c r="E120" s="28"/>
      <c r="F120" s="28"/>
      <c r="G120" s="28"/>
      <c r="H120" s="28"/>
      <c r="I120" s="28"/>
      <c r="J120" s="34" t="s">
        <v>129</v>
      </c>
      <c r="K120" s="15">
        <f>SUM(J116:J119)</f>
        <v>54.94</v>
      </c>
      <c r="L120" s="15"/>
      <c r="M120" s="15">
        <f>ROUND(L120*K120,2)</f>
        <v>0</v>
      </c>
    </row>
    <row r="121" spans="1:13" ht="12" customHeight="1">
      <c r="A121" s="27" t="s">
        <v>130</v>
      </c>
      <c r="B121" s="27" t="s">
        <v>20</v>
      </c>
      <c r="C121" s="27" t="s">
        <v>95</v>
      </c>
      <c r="D121" s="3" t="s">
        <v>131</v>
      </c>
      <c r="E121" s="28"/>
      <c r="F121" s="28"/>
      <c r="G121" s="28"/>
      <c r="H121" s="28"/>
      <c r="I121" s="28"/>
      <c r="J121" s="33"/>
      <c r="K121" s="19"/>
      <c r="L121" s="19"/>
      <c r="M121" s="19"/>
    </row>
    <row r="122" spans="1:13" ht="12" customHeight="1">
      <c r="A122" s="28"/>
      <c r="B122" s="28"/>
      <c r="C122" s="28"/>
      <c r="D122" s="13"/>
      <c r="E122" s="30" t="s">
        <v>17</v>
      </c>
      <c r="F122" s="31">
        <v>1</v>
      </c>
      <c r="G122" s="32"/>
      <c r="H122" s="32"/>
      <c r="I122" s="32"/>
      <c r="J122" s="29">
        <f>F122*(G122+ (G122= 0))*(H122+ (H122= 0))*(I122+ (I122= 0))</f>
        <v>1</v>
      </c>
      <c r="K122" s="11"/>
      <c r="L122" s="11"/>
      <c r="M122" s="11"/>
    </row>
    <row r="123" spans="1:13" ht="12" customHeight="1">
      <c r="A123" s="28"/>
      <c r="B123" s="28"/>
      <c r="C123" s="28"/>
      <c r="D123" s="13"/>
      <c r="E123" s="28"/>
      <c r="F123" s="28"/>
      <c r="G123" s="28"/>
      <c r="H123" s="28"/>
      <c r="I123" s="28"/>
      <c r="J123" s="34" t="s">
        <v>132</v>
      </c>
      <c r="K123" s="15">
        <f>SUM(J122:J122)</f>
        <v>1</v>
      </c>
      <c r="L123" s="21"/>
      <c r="M123" s="15">
        <f>ROUND(L123*K123,2)</f>
        <v>0</v>
      </c>
    </row>
    <row r="124" spans="1:13" ht="12" customHeight="1">
      <c r="A124" s="28"/>
      <c r="B124" s="28"/>
      <c r="C124" s="28"/>
      <c r="D124" s="13"/>
      <c r="E124" s="28"/>
      <c r="F124" s="28"/>
      <c r="G124" s="28"/>
      <c r="H124" s="28"/>
      <c r="I124" s="28"/>
      <c r="J124" s="27" t="s">
        <v>133</v>
      </c>
      <c r="K124" s="16">
        <v>1</v>
      </c>
      <c r="L124" s="15"/>
      <c r="M124" s="15">
        <f>SUM(M115:M123)</f>
        <v>0</v>
      </c>
    </row>
    <row r="125" spans="1:13" ht="12" customHeight="1">
      <c r="A125" s="25" t="s">
        <v>134</v>
      </c>
      <c r="B125" s="25" t="s">
        <v>16</v>
      </c>
      <c r="C125" s="25" t="s">
        <v>17</v>
      </c>
      <c r="D125" s="7" t="s">
        <v>135</v>
      </c>
      <c r="E125" s="26"/>
      <c r="F125" s="26"/>
      <c r="G125" s="26"/>
      <c r="H125" s="26"/>
      <c r="I125" s="26"/>
      <c r="J125" s="26"/>
      <c r="K125" s="8"/>
      <c r="L125" s="9"/>
      <c r="M125" s="9"/>
    </row>
    <row r="126" spans="1:13" ht="12" customHeight="1">
      <c r="A126" s="27" t="s">
        <v>136</v>
      </c>
      <c r="B126" s="27" t="s">
        <v>20</v>
      </c>
      <c r="C126" s="27" t="s">
        <v>21</v>
      </c>
      <c r="D126" s="3" t="s">
        <v>137</v>
      </c>
      <c r="E126" s="28"/>
      <c r="F126" s="28"/>
      <c r="G126" s="28"/>
      <c r="H126" s="28"/>
      <c r="I126" s="28"/>
      <c r="J126" s="33"/>
      <c r="K126" s="19"/>
      <c r="L126" s="19"/>
      <c r="M126" s="19"/>
    </row>
    <row r="127" spans="1:13" ht="12" customHeight="1">
      <c r="A127" s="28"/>
      <c r="B127" s="28"/>
      <c r="C127" s="28"/>
      <c r="D127" s="13"/>
      <c r="E127" s="30" t="s">
        <v>17</v>
      </c>
      <c r="F127" s="31">
        <v>1</v>
      </c>
      <c r="G127" s="32">
        <v>14</v>
      </c>
      <c r="H127" s="32"/>
      <c r="I127" s="32">
        <v>5</v>
      </c>
      <c r="J127" s="29">
        <f>F127*(G127+ (G127= 0))*(H127+ (H127= 0))*(I127+ (I127= 0))</f>
        <v>70</v>
      </c>
      <c r="K127" s="11"/>
      <c r="L127" s="11"/>
      <c r="M127" s="11"/>
    </row>
    <row r="128" spans="1:13" ht="12" customHeight="1">
      <c r="A128" s="28"/>
      <c r="B128" s="28"/>
      <c r="C128" s="28"/>
      <c r="D128" s="13"/>
      <c r="E128" s="30" t="s">
        <v>17</v>
      </c>
      <c r="F128" s="31">
        <v>2</v>
      </c>
      <c r="G128" s="32">
        <v>5</v>
      </c>
      <c r="H128" s="32"/>
      <c r="I128" s="32">
        <v>3</v>
      </c>
      <c r="J128" s="29">
        <f>F128*(G128+ (G128= 0))*(H128+ (H128= 0))*(I128+ (I128= 0))</f>
        <v>30</v>
      </c>
      <c r="K128" s="11"/>
      <c r="L128" s="11"/>
      <c r="M128" s="11"/>
    </row>
    <row r="129" spans="1:13" ht="12" customHeight="1">
      <c r="A129" s="28"/>
      <c r="B129" s="28"/>
      <c r="C129" s="28"/>
      <c r="D129" s="13"/>
      <c r="E129" s="30" t="s">
        <v>128</v>
      </c>
      <c r="F129" s="31"/>
      <c r="G129" s="32"/>
      <c r="H129" s="32"/>
      <c r="I129" s="32"/>
      <c r="J129" s="29">
        <f>F129*(G129+ (G129= 0))*(H129+ (H129= 0))*(I129+ (I129= 0))</f>
        <v>0</v>
      </c>
      <c r="K129" s="11"/>
      <c r="L129" s="11"/>
      <c r="M129" s="11"/>
    </row>
    <row r="130" spans="1:13" ht="12" customHeight="1">
      <c r="A130" s="28"/>
      <c r="B130" s="28"/>
      <c r="C130" s="28"/>
      <c r="D130" s="13"/>
      <c r="E130" s="30" t="s">
        <v>17</v>
      </c>
      <c r="F130" s="31">
        <v>-2</v>
      </c>
      <c r="G130" s="32">
        <v>2</v>
      </c>
      <c r="H130" s="32"/>
      <c r="I130" s="32">
        <v>1.94</v>
      </c>
      <c r="J130" s="29">
        <f>F130*(G130+ (G130= 0))*(H130+ (H130= 0))*(I130+ (I130= 0))</f>
        <v>-7.76</v>
      </c>
      <c r="K130" s="11"/>
      <c r="L130" s="11"/>
      <c r="M130" s="11"/>
    </row>
    <row r="131" spans="1:13" ht="12" customHeight="1">
      <c r="A131" s="28"/>
      <c r="B131" s="28"/>
      <c r="C131" s="28"/>
      <c r="D131" s="13"/>
      <c r="E131" s="28"/>
      <c r="F131" s="28"/>
      <c r="G131" s="28"/>
      <c r="H131" s="28"/>
      <c r="I131" s="28"/>
      <c r="J131" s="34" t="s">
        <v>138</v>
      </c>
      <c r="K131" s="15">
        <f>SUM(J127:J130)</f>
        <v>92.24</v>
      </c>
      <c r="L131" s="15"/>
      <c r="M131" s="15">
        <f>ROUND(L131*K131,2)</f>
        <v>0</v>
      </c>
    </row>
    <row r="132" spans="1:13" ht="12" customHeight="1">
      <c r="A132" s="27" t="s">
        <v>139</v>
      </c>
      <c r="B132" s="27" t="s">
        <v>20</v>
      </c>
      <c r="C132" s="27" t="s">
        <v>141</v>
      </c>
      <c r="D132" s="3" t="s">
        <v>140</v>
      </c>
      <c r="E132" s="28"/>
      <c r="F132" s="28"/>
      <c r="G132" s="28"/>
      <c r="H132" s="28"/>
      <c r="I132" s="28"/>
      <c r="J132" s="33"/>
      <c r="K132" s="19"/>
      <c r="L132" s="19"/>
      <c r="M132" s="19"/>
    </row>
    <row r="133" spans="1:13" ht="12" customHeight="1">
      <c r="A133" s="28"/>
      <c r="B133" s="28"/>
      <c r="C133" s="28"/>
      <c r="D133" s="13"/>
      <c r="E133" s="30" t="s">
        <v>17</v>
      </c>
      <c r="F133" s="31">
        <v>2</v>
      </c>
      <c r="G133" s="32">
        <v>6</v>
      </c>
      <c r="H133" s="32"/>
      <c r="I133" s="32"/>
      <c r="J133" s="29">
        <f>F133*(G133+ (G133= 0))*(H133+ (H133= 0))*(I133+ (I133= 0))</f>
        <v>12</v>
      </c>
      <c r="K133" s="11"/>
      <c r="L133" s="11"/>
      <c r="M133" s="11"/>
    </row>
    <row r="134" spans="1:13" ht="12" customHeight="1">
      <c r="A134" s="28"/>
      <c r="B134" s="28"/>
      <c r="C134" s="28"/>
      <c r="D134" s="13"/>
      <c r="E134" s="30" t="s">
        <v>17</v>
      </c>
      <c r="F134" s="31">
        <v>2</v>
      </c>
      <c r="G134" s="32">
        <v>8</v>
      </c>
      <c r="H134" s="32"/>
      <c r="I134" s="32"/>
      <c r="J134" s="29">
        <f>F134*(G134+ (G134= 0))*(H134+ (H134= 0))*(I134+ (I134= 0))</f>
        <v>16</v>
      </c>
      <c r="K134" s="11"/>
      <c r="L134" s="11"/>
      <c r="M134" s="11"/>
    </row>
    <row r="135" spans="1:13" ht="12" customHeight="1">
      <c r="A135" s="28"/>
      <c r="B135" s="28"/>
      <c r="C135" s="28"/>
      <c r="D135" s="13"/>
      <c r="E135" s="28"/>
      <c r="F135" s="28"/>
      <c r="G135" s="28"/>
      <c r="H135" s="28"/>
      <c r="I135" s="28"/>
      <c r="J135" s="34" t="s">
        <v>142</v>
      </c>
      <c r="K135" s="15">
        <f>SUM(J133:J134)</f>
        <v>28</v>
      </c>
      <c r="L135" s="21"/>
      <c r="M135" s="15">
        <f>ROUND(L135*K135,2)</f>
        <v>0</v>
      </c>
    </row>
    <row r="136" spans="1:13" ht="12" customHeight="1">
      <c r="A136" s="27" t="s">
        <v>143</v>
      </c>
      <c r="B136" s="27" t="s">
        <v>20</v>
      </c>
      <c r="C136" s="27" t="s">
        <v>21</v>
      </c>
      <c r="D136" s="3" t="s">
        <v>144</v>
      </c>
      <c r="E136" s="28"/>
      <c r="F136" s="28"/>
      <c r="G136" s="28"/>
      <c r="H136" s="28"/>
      <c r="I136" s="28"/>
      <c r="J136" s="33"/>
      <c r="K136" s="19"/>
      <c r="L136" s="19"/>
      <c r="M136" s="19"/>
    </row>
    <row r="137" spans="1:13" ht="12" customHeight="1">
      <c r="A137" s="28"/>
      <c r="B137" s="28"/>
      <c r="C137" s="28"/>
      <c r="D137" s="13"/>
      <c r="E137" s="30" t="s">
        <v>17</v>
      </c>
      <c r="F137" s="31">
        <v>2</v>
      </c>
      <c r="G137" s="32">
        <v>5</v>
      </c>
      <c r="H137" s="32"/>
      <c r="I137" s="32">
        <v>4.0999999999999996</v>
      </c>
      <c r="J137" s="29">
        <f>F137*(G137+ (G137= 0))*(H137+ (H137= 0))*(I137+ (I137= 0))</f>
        <v>41</v>
      </c>
      <c r="K137" s="11"/>
      <c r="L137" s="11"/>
      <c r="M137" s="11"/>
    </row>
    <row r="138" spans="1:13" ht="12" customHeight="1">
      <c r="A138" s="28"/>
      <c r="B138" s="28"/>
      <c r="C138" s="28"/>
      <c r="D138" s="13"/>
      <c r="E138" s="30" t="s">
        <v>17</v>
      </c>
      <c r="F138" s="31">
        <v>1</v>
      </c>
      <c r="G138" s="32">
        <v>14</v>
      </c>
      <c r="H138" s="32"/>
      <c r="I138" s="32">
        <v>4.0999999999999996</v>
      </c>
      <c r="J138" s="29">
        <f>F138*(G138+ (G138= 0))*(H138+ (H138= 0))*(I138+ (I138= 0))</f>
        <v>57.4</v>
      </c>
      <c r="K138" s="11"/>
      <c r="L138" s="11"/>
      <c r="M138" s="11"/>
    </row>
    <row r="139" spans="1:13" ht="12" customHeight="1">
      <c r="A139" s="28"/>
      <c r="B139" s="28"/>
      <c r="C139" s="28"/>
      <c r="D139" s="13"/>
      <c r="E139" s="30" t="s">
        <v>145</v>
      </c>
      <c r="F139" s="31">
        <v>-2</v>
      </c>
      <c r="G139" s="32">
        <v>5.3</v>
      </c>
      <c r="H139" s="32"/>
      <c r="I139" s="32">
        <v>4.0999999999999996</v>
      </c>
      <c r="J139" s="29">
        <f>F139*(G139+ (G139= 0))*(H139+ (H139= 0))*(I139+ (I139= 0))</f>
        <v>-43.46</v>
      </c>
      <c r="K139" s="11"/>
      <c r="L139" s="11"/>
      <c r="M139" s="11"/>
    </row>
    <row r="140" spans="1:13" ht="12" customHeight="1">
      <c r="A140" s="28"/>
      <c r="B140" s="28"/>
      <c r="C140" s="28"/>
      <c r="D140" s="13"/>
      <c r="E140" s="28"/>
      <c r="F140" s="28"/>
      <c r="G140" s="28"/>
      <c r="H140" s="28"/>
      <c r="I140" s="28"/>
      <c r="J140" s="34" t="s">
        <v>146</v>
      </c>
      <c r="K140" s="15">
        <f>SUM(J137:J139)</f>
        <v>54.94</v>
      </c>
      <c r="L140" s="15"/>
      <c r="M140" s="15">
        <f>ROUND(L140*K140,2)</f>
        <v>0</v>
      </c>
    </row>
    <row r="141" spans="1:13" ht="12" customHeight="1">
      <c r="A141" s="27" t="s">
        <v>147</v>
      </c>
      <c r="B141" s="27" t="s">
        <v>20</v>
      </c>
      <c r="C141" s="27" t="s">
        <v>30</v>
      </c>
      <c r="D141" s="3" t="s">
        <v>148</v>
      </c>
      <c r="E141" s="28"/>
      <c r="F141" s="28"/>
      <c r="G141" s="28"/>
      <c r="H141" s="28"/>
      <c r="I141" s="28"/>
      <c r="J141" s="33"/>
      <c r="K141" s="19"/>
      <c r="L141" s="19"/>
      <c r="M141" s="19"/>
    </row>
    <row r="142" spans="1:13" ht="12" customHeight="1">
      <c r="A142" s="28"/>
      <c r="B142" s="28"/>
      <c r="C142" s="28"/>
      <c r="D142" s="13"/>
      <c r="E142" s="30" t="s">
        <v>149</v>
      </c>
      <c r="F142" s="31">
        <v>4</v>
      </c>
      <c r="G142" s="32">
        <v>5</v>
      </c>
      <c r="H142" s="32"/>
      <c r="I142" s="32">
        <v>4.0999999999999996</v>
      </c>
      <c r="J142" s="29">
        <f>F142*(G142+ (G142= 0))*(H142+ (H142= 0))*(I142+ (I142= 0))</f>
        <v>82</v>
      </c>
      <c r="K142" s="11"/>
      <c r="L142" s="11"/>
      <c r="M142" s="11"/>
    </row>
    <row r="143" spans="1:13" ht="12" customHeight="1">
      <c r="A143" s="28"/>
      <c r="B143" s="28"/>
      <c r="C143" s="28"/>
      <c r="D143" s="13"/>
      <c r="E143" s="30" t="s">
        <v>17</v>
      </c>
      <c r="F143" s="31">
        <v>2</v>
      </c>
      <c r="G143" s="32">
        <v>14</v>
      </c>
      <c r="H143" s="32"/>
      <c r="I143" s="32">
        <v>4.0999999999999996</v>
      </c>
      <c r="J143" s="29">
        <f>F143*(G143+ (G143= 0))*(H143+ (H143= 0))*(I143+ (I143= 0))</f>
        <v>114.8</v>
      </c>
      <c r="K143" s="11"/>
      <c r="L143" s="11"/>
      <c r="M143" s="11"/>
    </row>
    <row r="144" spans="1:13" ht="12" customHeight="1">
      <c r="A144" s="28"/>
      <c r="B144" s="28"/>
      <c r="C144" s="28"/>
      <c r="D144" s="13"/>
      <c r="E144" s="30" t="s">
        <v>150</v>
      </c>
      <c r="F144" s="31"/>
      <c r="G144" s="32"/>
      <c r="H144" s="32"/>
      <c r="I144" s="32"/>
      <c r="J144" s="29">
        <f>F144*(G144+ (G144= 0))*(H144+ (H144= 0))*(I144+ (I144= 0))</f>
        <v>0</v>
      </c>
      <c r="K144" s="11"/>
      <c r="L144" s="11"/>
      <c r="M144" s="11"/>
    </row>
    <row r="145" spans="1:13" ht="12" customHeight="1">
      <c r="A145" s="28"/>
      <c r="B145" s="28"/>
      <c r="C145" s="28"/>
      <c r="D145" s="13"/>
      <c r="E145" s="30" t="s">
        <v>17</v>
      </c>
      <c r="F145" s="31">
        <v>-2</v>
      </c>
      <c r="G145" s="32">
        <v>5.3</v>
      </c>
      <c r="H145" s="32"/>
      <c r="I145" s="32">
        <v>4.0999999999999996</v>
      </c>
      <c r="J145" s="29">
        <f>F145*(G145+ (G145= 0))*(H145+ (H145= 0))*(I145+ (I145= 0))</f>
        <v>-43.46</v>
      </c>
      <c r="K145" s="11"/>
      <c r="L145" s="11"/>
      <c r="M145" s="11"/>
    </row>
    <row r="146" spans="1:13" ht="12" customHeight="1">
      <c r="A146" s="28"/>
      <c r="B146" s="28"/>
      <c r="C146" s="28"/>
      <c r="D146" s="13"/>
      <c r="E146" s="30" t="s">
        <v>17</v>
      </c>
      <c r="F146" s="31"/>
      <c r="G146" s="32"/>
      <c r="H146" s="32"/>
      <c r="I146" s="32"/>
      <c r="J146" s="29">
        <f>F146*(G146+ (G146= 0))*(H146+ (H146= 0))*(I146+ (I146= 0))</f>
        <v>0</v>
      </c>
      <c r="K146" s="11"/>
      <c r="L146" s="11"/>
      <c r="M146" s="11"/>
    </row>
    <row r="147" spans="1:13" ht="12" customHeight="1">
      <c r="A147" s="28"/>
      <c r="B147" s="28"/>
      <c r="C147" s="28"/>
      <c r="D147" s="13"/>
      <c r="E147" s="28"/>
      <c r="F147" s="28"/>
      <c r="G147" s="28"/>
      <c r="H147" s="28"/>
      <c r="I147" s="28"/>
      <c r="J147" s="34" t="s">
        <v>151</v>
      </c>
      <c r="K147" s="15">
        <f>SUM(J142:J146)</f>
        <v>153.34</v>
      </c>
      <c r="L147" s="15"/>
      <c r="M147" s="15">
        <f>ROUND(L147*K147,2)</f>
        <v>0</v>
      </c>
    </row>
    <row r="148" spans="1:13" ht="12" customHeight="1">
      <c r="A148" s="27" t="s">
        <v>152</v>
      </c>
      <c r="B148" s="27" t="s">
        <v>20</v>
      </c>
      <c r="C148" s="27" t="s">
        <v>154</v>
      </c>
      <c r="D148" s="3" t="s">
        <v>153</v>
      </c>
      <c r="E148" s="28"/>
      <c r="F148" s="28"/>
      <c r="G148" s="28"/>
      <c r="H148" s="28"/>
      <c r="I148" s="28"/>
      <c r="J148" s="33"/>
      <c r="K148" s="19"/>
      <c r="L148" s="19"/>
      <c r="M148" s="19"/>
    </row>
    <row r="149" spans="1:13" ht="12" customHeight="1">
      <c r="A149" s="28"/>
      <c r="B149" s="28"/>
      <c r="C149" s="28"/>
      <c r="D149" s="13"/>
      <c r="E149" s="30" t="s">
        <v>17</v>
      </c>
      <c r="F149" s="31">
        <v>2</v>
      </c>
      <c r="G149" s="32">
        <v>5</v>
      </c>
      <c r="H149" s="32"/>
      <c r="I149" s="32"/>
      <c r="J149" s="29">
        <f>F149*(G149+ (G149= 0))*(H149+ (H149= 0))*(I149+ (I149= 0))</f>
        <v>10</v>
      </c>
      <c r="K149" s="11"/>
      <c r="L149" s="11"/>
      <c r="M149" s="11"/>
    </row>
    <row r="150" spans="1:13" ht="12" customHeight="1">
      <c r="A150" s="28"/>
      <c r="B150" s="28"/>
      <c r="C150" s="28"/>
      <c r="D150" s="13"/>
      <c r="E150" s="30" t="s">
        <v>17</v>
      </c>
      <c r="F150" s="31">
        <v>1</v>
      </c>
      <c r="G150" s="32">
        <v>14</v>
      </c>
      <c r="H150" s="32"/>
      <c r="I150" s="32"/>
      <c r="J150" s="29">
        <f>F150*(G150+ (G150= 0))*(H150+ (H150= 0))*(I150+ (I150= 0))</f>
        <v>14</v>
      </c>
      <c r="K150" s="11"/>
      <c r="L150" s="11"/>
      <c r="M150" s="11"/>
    </row>
    <row r="151" spans="1:13" ht="12" customHeight="1">
      <c r="A151" s="28"/>
      <c r="B151" s="28"/>
      <c r="C151" s="28"/>
      <c r="D151" s="13"/>
      <c r="E151" s="30" t="s">
        <v>145</v>
      </c>
      <c r="F151" s="31">
        <v>-2</v>
      </c>
      <c r="G151" s="32">
        <v>5.3</v>
      </c>
      <c r="H151" s="32"/>
      <c r="I151" s="32"/>
      <c r="J151" s="29">
        <f>F151*(G151+ (G151= 0))*(H151+ (H151= 0))*(I151+ (I151= 0))</f>
        <v>-10.6</v>
      </c>
      <c r="K151" s="11"/>
      <c r="L151" s="11"/>
      <c r="M151" s="11"/>
    </row>
    <row r="152" spans="1:13" ht="12" customHeight="1">
      <c r="A152" s="28"/>
      <c r="B152" s="28"/>
      <c r="C152" s="28"/>
      <c r="D152" s="13"/>
      <c r="E152" s="28"/>
      <c r="F152" s="28"/>
      <c r="G152" s="28"/>
      <c r="H152" s="28"/>
      <c r="I152" s="28"/>
      <c r="J152" s="34" t="s">
        <v>155</v>
      </c>
      <c r="K152" s="15">
        <f>SUM(J149:J151)</f>
        <v>13.4</v>
      </c>
      <c r="L152" s="15"/>
      <c r="M152" s="15">
        <f>ROUND(L152*K152,2)</f>
        <v>0</v>
      </c>
    </row>
    <row r="153" spans="1:13" ht="12" customHeight="1">
      <c r="A153" s="27" t="s">
        <v>156</v>
      </c>
      <c r="B153" s="27" t="s">
        <v>20</v>
      </c>
      <c r="C153" s="27" t="s">
        <v>30</v>
      </c>
      <c r="D153" s="3" t="s">
        <v>157</v>
      </c>
      <c r="E153" s="28"/>
      <c r="F153" s="28"/>
      <c r="G153" s="28"/>
      <c r="H153" s="28"/>
      <c r="I153" s="28"/>
      <c r="J153" s="33"/>
      <c r="K153" s="19"/>
      <c r="L153" s="19"/>
      <c r="M153" s="19"/>
    </row>
    <row r="154" spans="1:13" ht="12" customHeight="1">
      <c r="A154" s="28"/>
      <c r="B154" s="28"/>
      <c r="C154" s="28"/>
      <c r="D154" s="13"/>
      <c r="E154" s="30" t="s">
        <v>149</v>
      </c>
      <c r="F154" s="31">
        <v>2</v>
      </c>
      <c r="G154" s="32">
        <v>5</v>
      </c>
      <c r="H154" s="32"/>
      <c r="I154" s="32">
        <v>4.0999999999999996</v>
      </c>
      <c r="J154" s="29">
        <f>F154*(G154+ (G154= 0))*(H154+ (H154= 0))*(I154+ (I154= 0))</f>
        <v>41</v>
      </c>
      <c r="K154" s="11"/>
      <c r="L154" s="11"/>
      <c r="M154" s="11"/>
    </row>
    <row r="155" spans="1:13" ht="12" customHeight="1">
      <c r="A155" s="28"/>
      <c r="B155" s="28"/>
      <c r="C155" s="28"/>
      <c r="D155" s="13"/>
      <c r="E155" s="30" t="s">
        <v>17</v>
      </c>
      <c r="F155" s="31">
        <v>1</v>
      </c>
      <c r="G155" s="32">
        <v>14</v>
      </c>
      <c r="H155" s="32"/>
      <c r="I155" s="32">
        <v>4.0999999999999996</v>
      </c>
      <c r="J155" s="29">
        <f>F155*(G155+ (G155= 0))*(H155+ (H155= 0))*(I155+ (I155= 0))</f>
        <v>57.4</v>
      </c>
      <c r="K155" s="11"/>
      <c r="L155" s="11"/>
      <c r="M155" s="11"/>
    </row>
    <row r="156" spans="1:13" ht="12" customHeight="1">
      <c r="A156" s="28"/>
      <c r="B156" s="28"/>
      <c r="C156" s="28"/>
      <c r="D156" s="13"/>
      <c r="E156" s="30" t="s">
        <v>150</v>
      </c>
      <c r="F156" s="31"/>
      <c r="G156" s="32"/>
      <c r="H156" s="32"/>
      <c r="I156" s="32"/>
      <c r="J156" s="29">
        <f>F156*(G156+ (G156= 0))*(H156+ (H156= 0))*(I156+ (I156= 0))</f>
        <v>0</v>
      </c>
      <c r="K156" s="11"/>
      <c r="L156" s="11"/>
      <c r="M156" s="11"/>
    </row>
    <row r="157" spans="1:13" ht="12" customHeight="1">
      <c r="A157" s="28"/>
      <c r="B157" s="28"/>
      <c r="C157" s="28"/>
      <c r="D157" s="13"/>
      <c r="E157" s="30" t="s">
        <v>17</v>
      </c>
      <c r="F157" s="31">
        <v>-1</v>
      </c>
      <c r="G157" s="32">
        <v>5.3</v>
      </c>
      <c r="H157" s="32"/>
      <c r="I157" s="32">
        <v>4.0999999999999996</v>
      </c>
      <c r="J157" s="29">
        <f>F157*(G157+ (G157= 0))*(H157+ (H157= 0))*(I157+ (I157= 0))</f>
        <v>-21.73</v>
      </c>
      <c r="K157" s="11"/>
      <c r="L157" s="11"/>
      <c r="M157" s="11"/>
    </row>
    <row r="158" spans="1:13" ht="12" customHeight="1">
      <c r="A158" s="28"/>
      <c r="B158" s="28"/>
      <c r="C158" s="28"/>
      <c r="D158" s="13"/>
      <c r="E158" s="28"/>
      <c r="F158" s="28"/>
      <c r="G158" s="28"/>
      <c r="H158" s="28"/>
      <c r="I158" s="28"/>
      <c r="J158" s="34" t="s">
        <v>158</v>
      </c>
      <c r="K158" s="15">
        <f>SUM(J154:J157)</f>
        <v>76.67</v>
      </c>
      <c r="L158" s="21"/>
      <c r="M158" s="15">
        <f>ROUND(L158*K158,2)</f>
        <v>0</v>
      </c>
    </row>
    <row r="159" spans="1:13" ht="12" customHeight="1">
      <c r="A159" s="28"/>
      <c r="B159" s="28"/>
      <c r="C159" s="28"/>
      <c r="D159" s="13"/>
      <c r="E159" s="28"/>
      <c r="F159" s="28"/>
      <c r="G159" s="28"/>
      <c r="H159" s="28"/>
      <c r="I159" s="28"/>
      <c r="J159" s="34" t="s">
        <v>159</v>
      </c>
      <c r="K159" s="16">
        <v>1</v>
      </c>
      <c r="L159" s="15"/>
      <c r="M159" s="15">
        <f>SUM(M126:M158)</f>
        <v>0</v>
      </c>
    </row>
    <row r="160" spans="1:13" ht="12" customHeight="1">
      <c r="A160" s="25" t="s">
        <v>160</v>
      </c>
      <c r="B160" s="25" t="s">
        <v>16</v>
      </c>
      <c r="C160" s="25" t="s">
        <v>17</v>
      </c>
      <c r="D160" s="7" t="s">
        <v>161</v>
      </c>
      <c r="E160" s="26"/>
      <c r="F160" s="26"/>
      <c r="G160" s="26"/>
      <c r="H160" s="26"/>
      <c r="I160" s="26"/>
      <c r="J160" s="26"/>
      <c r="K160" s="8"/>
      <c r="L160" s="9"/>
      <c r="M160" s="9"/>
    </row>
    <row r="161" spans="1:14" ht="12" customHeight="1">
      <c r="A161" s="27" t="s">
        <v>162</v>
      </c>
      <c r="B161" s="27" t="s">
        <v>20</v>
      </c>
      <c r="C161" s="27" t="s">
        <v>95</v>
      </c>
      <c r="D161" s="3" t="s">
        <v>163</v>
      </c>
      <c r="E161" s="28"/>
      <c r="F161" s="28"/>
      <c r="G161" s="28"/>
      <c r="H161" s="28"/>
      <c r="I161" s="28"/>
      <c r="J161" s="33"/>
      <c r="K161" s="19"/>
      <c r="L161" s="19"/>
      <c r="M161" s="19"/>
    </row>
    <row r="162" spans="1:14" ht="12" customHeight="1">
      <c r="A162" s="28"/>
      <c r="B162" s="28"/>
      <c r="C162" s="28"/>
      <c r="D162" s="13"/>
      <c r="E162" s="30" t="s">
        <v>164</v>
      </c>
      <c r="F162" s="31">
        <v>2</v>
      </c>
      <c r="G162" s="32"/>
      <c r="H162" s="32"/>
      <c r="I162" s="32"/>
      <c r="J162" s="29">
        <f>F162*(G162+ (G162= 0))*(H162+ (H162= 0))*(I162+ (I162= 0))</f>
        <v>2</v>
      </c>
      <c r="K162" s="11"/>
      <c r="L162" s="11"/>
      <c r="M162" s="11"/>
    </row>
    <row r="163" spans="1:14" ht="12" customHeight="1">
      <c r="A163" s="28"/>
      <c r="B163" s="28"/>
      <c r="C163" s="28"/>
      <c r="D163" s="13"/>
      <c r="E163" s="30" t="s">
        <v>165</v>
      </c>
      <c r="F163" s="31">
        <v>1</v>
      </c>
      <c r="G163" s="32"/>
      <c r="H163" s="32"/>
      <c r="I163" s="32"/>
      <c r="J163" s="29">
        <f>F163*(G163+ (G163= 0))*(H163+ (H163= 0))*(I163+ (I163= 0))</f>
        <v>1</v>
      </c>
      <c r="K163" s="11"/>
      <c r="L163" s="11"/>
      <c r="M163" s="11"/>
    </row>
    <row r="164" spans="1:14" ht="12" customHeight="1">
      <c r="A164" s="28"/>
      <c r="B164" s="28"/>
      <c r="C164" s="28"/>
      <c r="D164" s="13"/>
      <c r="E164" s="28"/>
      <c r="F164" s="28"/>
      <c r="G164" s="28"/>
      <c r="H164" s="28"/>
      <c r="I164" s="28"/>
      <c r="J164" s="34" t="s">
        <v>166</v>
      </c>
      <c r="K164" s="15">
        <f>SUM(J162:J163)</f>
        <v>3</v>
      </c>
      <c r="L164" s="15"/>
      <c r="M164" s="15">
        <f>ROUND(L164*K164,2)</f>
        <v>0</v>
      </c>
    </row>
    <row r="165" spans="1:14" ht="12" customHeight="1">
      <c r="A165" s="27" t="s">
        <v>167</v>
      </c>
      <c r="B165" s="27" t="s">
        <v>20</v>
      </c>
      <c r="C165" s="27" t="s">
        <v>95</v>
      </c>
      <c r="D165" s="3" t="s">
        <v>168</v>
      </c>
      <c r="E165" s="28"/>
      <c r="F165" s="28"/>
      <c r="G165" s="28"/>
      <c r="H165" s="28"/>
      <c r="I165" s="28"/>
      <c r="J165" s="33"/>
      <c r="K165" s="19"/>
      <c r="L165" s="19"/>
      <c r="M165" s="19"/>
      <c r="N165" s="22"/>
    </row>
    <row r="166" spans="1:14" ht="12" customHeight="1">
      <c r="A166" s="28"/>
      <c r="B166" s="28"/>
      <c r="C166" s="28"/>
      <c r="D166" s="13"/>
      <c r="E166" s="30" t="s">
        <v>169</v>
      </c>
      <c r="F166" s="31">
        <v>1</v>
      </c>
      <c r="G166" s="32"/>
      <c r="H166" s="32"/>
      <c r="I166" s="32"/>
      <c r="J166" s="29">
        <f>F166*(G166+ (G166= 0))*(H166+ (H166= 0))*(I166+ (I166= 0))</f>
        <v>1</v>
      </c>
      <c r="K166" s="11"/>
      <c r="L166" s="11"/>
      <c r="M166" s="11"/>
    </row>
    <row r="167" spans="1:14" ht="12" customHeight="1">
      <c r="A167" s="28"/>
      <c r="B167" s="28"/>
      <c r="C167" s="28"/>
      <c r="D167" s="13"/>
      <c r="E167" s="30" t="s">
        <v>170</v>
      </c>
      <c r="F167" s="31">
        <v>1</v>
      </c>
      <c r="G167" s="32"/>
      <c r="H167" s="32"/>
      <c r="I167" s="32"/>
      <c r="J167" s="29">
        <f>F167*(G167+ (G167= 0))*(H167+ (H167= 0))*(I167+ (I167= 0))</f>
        <v>1</v>
      </c>
      <c r="K167" s="11"/>
      <c r="L167" s="11"/>
      <c r="M167" s="11"/>
    </row>
    <row r="168" spans="1:14" ht="12" customHeight="1">
      <c r="A168" s="28"/>
      <c r="B168" s="28"/>
      <c r="C168" s="28"/>
      <c r="D168" s="13"/>
      <c r="E168" s="28"/>
      <c r="F168" s="28"/>
      <c r="G168" s="28"/>
      <c r="H168" s="28"/>
      <c r="I168" s="28"/>
      <c r="J168" s="34" t="s">
        <v>171</v>
      </c>
      <c r="K168" s="15">
        <f>SUM(J166:J167)</f>
        <v>2</v>
      </c>
      <c r="L168" s="15"/>
      <c r="M168" s="15">
        <f>ROUND(L168*K168,2)</f>
        <v>0</v>
      </c>
    </row>
    <row r="169" spans="1:14" ht="12" customHeight="1">
      <c r="A169" s="27" t="s">
        <v>172</v>
      </c>
      <c r="B169" s="27" t="s">
        <v>20</v>
      </c>
      <c r="C169" s="27" t="s">
        <v>95</v>
      </c>
      <c r="D169" s="3" t="s">
        <v>173</v>
      </c>
      <c r="E169" s="28"/>
      <c r="F169" s="28"/>
      <c r="G169" s="28"/>
      <c r="H169" s="28"/>
      <c r="I169" s="28"/>
      <c r="J169" s="33"/>
      <c r="K169" s="19"/>
      <c r="L169" s="19"/>
      <c r="M169" s="19"/>
    </row>
    <row r="170" spans="1:14" ht="12" customHeight="1">
      <c r="A170" s="28"/>
      <c r="B170" s="28"/>
      <c r="C170" s="28"/>
      <c r="D170" s="13"/>
      <c r="E170" s="30" t="s">
        <v>169</v>
      </c>
      <c r="F170" s="31">
        <v>2</v>
      </c>
      <c r="G170" s="32"/>
      <c r="H170" s="32"/>
      <c r="I170" s="32"/>
      <c r="J170" s="29">
        <f>F170*(G170+ (G170= 0))*(H170+ (H170= 0))*(I170+ (I170= 0))</f>
        <v>2</v>
      </c>
      <c r="K170" s="11"/>
      <c r="L170" s="11"/>
      <c r="M170" s="11"/>
    </row>
    <row r="171" spans="1:14" ht="12" customHeight="1">
      <c r="A171" s="28"/>
      <c r="B171" s="28"/>
      <c r="C171" s="28"/>
      <c r="D171" s="13"/>
      <c r="E171" s="28"/>
      <c r="F171" s="28"/>
      <c r="G171" s="28"/>
      <c r="H171" s="28"/>
      <c r="I171" s="28"/>
      <c r="J171" s="34" t="s">
        <v>174</v>
      </c>
      <c r="K171" s="15">
        <f>SUM(J170:J170)</f>
        <v>2</v>
      </c>
      <c r="L171" s="15"/>
      <c r="M171" s="15">
        <f>ROUND(L171*K171,2)</f>
        <v>0</v>
      </c>
    </row>
    <row r="172" spans="1:14" ht="12" customHeight="1">
      <c r="A172" s="27" t="s">
        <v>175</v>
      </c>
      <c r="B172" s="27" t="s">
        <v>20</v>
      </c>
      <c r="C172" s="27" t="s">
        <v>95</v>
      </c>
      <c r="D172" s="3" t="s">
        <v>176</v>
      </c>
      <c r="E172" s="28"/>
      <c r="F172" s="28"/>
      <c r="G172" s="28"/>
      <c r="H172" s="28"/>
      <c r="I172" s="28"/>
      <c r="J172" s="33"/>
      <c r="K172" s="19"/>
      <c r="L172" s="19"/>
      <c r="M172" s="19"/>
    </row>
    <row r="173" spans="1:14" ht="12" customHeight="1">
      <c r="A173" s="28"/>
      <c r="B173" s="28"/>
      <c r="C173" s="28"/>
      <c r="D173" s="13"/>
      <c r="E173" s="30" t="s">
        <v>17</v>
      </c>
      <c r="F173" s="31">
        <v>2</v>
      </c>
      <c r="G173" s="32"/>
      <c r="H173" s="32"/>
      <c r="I173" s="32"/>
      <c r="J173" s="29">
        <f>F173*(G173+ (G173= 0))*(H173+ (H173= 0))*(I173+ (I173= 0))</f>
        <v>2</v>
      </c>
      <c r="K173" s="11"/>
      <c r="L173" s="11"/>
      <c r="M173" s="11"/>
    </row>
    <row r="174" spans="1:14" ht="12" customHeight="1">
      <c r="A174" s="28"/>
      <c r="B174" s="28"/>
      <c r="C174" s="28"/>
      <c r="D174" s="13"/>
      <c r="E174" s="28"/>
      <c r="F174" s="28"/>
      <c r="G174" s="28"/>
      <c r="H174" s="28"/>
      <c r="I174" s="28"/>
      <c r="J174" s="34" t="s">
        <v>177</v>
      </c>
      <c r="K174" s="15">
        <f>SUM(J173:J173)</f>
        <v>2</v>
      </c>
      <c r="L174" s="21"/>
      <c r="M174" s="15">
        <f>ROUND(L174*K174,2)</f>
        <v>0</v>
      </c>
    </row>
    <row r="175" spans="1:14" ht="12" customHeight="1">
      <c r="A175" s="28"/>
      <c r="B175" s="28"/>
      <c r="C175" s="28"/>
      <c r="D175" s="13"/>
      <c r="E175" s="28"/>
      <c r="F175" s="28"/>
      <c r="G175" s="28"/>
      <c r="H175" s="28"/>
      <c r="I175" s="28"/>
      <c r="J175" s="34" t="s">
        <v>178</v>
      </c>
      <c r="K175" s="16">
        <v>1</v>
      </c>
      <c r="L175" s="15"/>
      <c r="M175" s="15">
        <f>SUM(M161:M174)</f>
        <v>0</v>
      </c>
    </row>
    <row r="176" spans="1:14" ht="12" customHeight="1">
      <c r="A176" s="25" t="s">
        <v>179</v>
      </c>
      <c r="B176" s="25" t="s">
        <v>16</v>
      </c>
      <c r="C176" s="25" t="s">
        <v>17</v>
      </c>
      <c r="D176" s="7" t="s">
        <v>180</v>
      </c>
      <c r="E176" s="26"/>
      <c r="F176" s="26"/>
      <c r="G176" s="26"/>
      <c r="H176" s="26"/>
      <c r="I176" s="26"/>
      <c r="J176" s="26"/>
      <c r="K176" s="8"/>
      <c r="L176" s="9"/>
      <c r="M176" s="9"/>
    </row>
    <row r="177" spans="1:13" ht="12" customHeight="1">
      <c r="A177" s="27" t="s">
        <v>181</v>
      </c>
      <c r="B177" s="27" t="s">
        <v>20</v>
      </c>
      <c r="C177" s="27" t="s">
        <v>95</v>
      </c>
      <c r="D177" s="3" t="s">
        <v>182</v>
      </c>
      <c r="E177" s="28"/>
      <c r="F177" s="28"/>
      <c r="G177" s="28"/>
      <c r="H177" s="28"/>
      <c r="I177" s="28"/>
      <c r="J177" s="33"/>
      <c r="K177" s="19"/>
      <c r="L177" s="19"/>
      <c r="M177" s="19"/>
    </row>
    <row r="178" spans="1:13" ht="12" customHeight="1">
      <c r="A178" s="28"/>
      <c r="B178" s="28"/>
      <c r="C178" s="28"/>
      <c r="D178" s="13"/>
      <c r="E178" s="30" t="s">
        <v>17</v>
      </c>
      <c r="F178" s="31">
        <v>1</v>
      </c>
      <c r="G178" s="32"/>
      <c r="H178" s="32"/>
      <c r="I178" s="32"/>
      <c r="J178" s="29">
        <f>F178*(G178+ (G178= 0))*(H178+ (H178= 0))*(I178+ (I178= 0))</f>
        <v>1</v>
      </c>
      <c r="K178" s="11"/>
      <c r="L178" s="11"/>
      <c r="M178" s="11"/>
    </row>
    <row r="179" spans="1:13" ht="12" customHeight="1">
      <c r="A179" s="28"/>
      <c r="B179" s="28"/>
      <c r="C179" s="28"/>
      <c r="D179" s="13"/>
      <c r="E179" s="28"/>
      <c r="F179" s="28"/>
      <c r="G179" s="28"/>
      <c r="H179" s="28"/>
      <c r="I179" s="28"/>
      <c r="J179" s="34" t="s">
        <v>183</v>
      </c>
      <c r="K179" s="15">
        <f>SUM(J178:J178)</f>
        <v>1</v>
      </c>
      <c r="L179" s="21"/>
      <c r="M179" s="15">
        <f>ROUND(L179*K179,2)</f>
        <v>0</v>
      </c>
    </row>
    <row r="180" spans="1:13" ht="12" customHeight="1">
      <c r="A180" s="27" t="s">
        <v>184</v>
      </c>
      <c r="B180" s="27" t="s">
        <v>20</v>
      </c>
      <c r="C180" s="27" t="s">
        <v>95</v>
      </c>
      <c r="D180" s="3" t="s">
        <v>185</v>
      </c>
      <c r="E180" s="28"/>
      <c r="F180" s="28"/>
      <c r="G180" s="28"/>
      <c r="H180" s="28"/>
      <c r="I180" s="28"/>
      <c r="J180" s="33"/>
      <c r="K180" s="19"/>
      <c r="L180" s="19"/>
      <c r="M180" s="19"/>
    </row>
    <row r="181" spans="1:13" ht="12" customHeight="1">
      <c r="A181" s="28"/>
      <c r="B181" s="28"/>
      <c r="C181" s="28"/>
      <c r="D181" s="13"/>
      <c r="E181" s="30" t="s">
        <v>17</v>
      </c>
      <c r="F181" s="31">
        <v>2</v>
      </c>
      <c r="G181" s="32"/>
      <c r="H181" s="32"/>
      <c r="I181" s="32"/>
      <c r="J181" s="29">
        <f>F181*(G181+ (G181= 0))*(H181+ (H181= 0))*(I181+ (I181= 0))</f>
        <v>2</v>
      </c>
      <c r="K181" s="11"/>
      <c r="L181" s="11"/>
      <c r="M181" s="11"/>
    </row>
    <row r="182" spans="1:13" ht="12" customHeight="1">
      <c r="A182" s="28"/>
      <c r="B182" s="28"/>
      <c r="C182" s="28"/>
      <c r="D182" s="13"/>
      <c r="E182" s="28"/>
      <c r="F182" s="28"/>
      <c r="G182" s="28"/>
      <c r="H182" s="28"/>
      <c r="I182" s="28"/>
      <c r="J182" s="34" t="s">
        <v>186</v>
      </c>
      <c r="K182" s="15">
        <f>SUM(J181:J181)</f>
        <v>2</v>
      </c>
      <c r="L182" s="21"/>
      <c r="M182" s="15">
        <f>ROUND(L182*K182,2)</f>
        <v>0</v>
      </c>
    </row>
    <row r="183" spans="1:13" ht="12" customHeight="1">
      <c r="A183" s="28"/>
      <c r="B183" s="28"/>
      <c r="C183" s="28"/>
      <c r="D183" s="13"/>
      <c r="E183" s="28"/>
      <c r="F183" s="28"/>
      <c r="G183" s="28"/>
      <c r="H183" s="28"/>
      <c r="I183" s="28"/>
      <c r="J183" s="27" t="s">
        <v>187</v>
      </c>
      <c r="K183" s="16">
        <v>1</v>
      </c>
      <c r="L183" s="15"/>
      <c r="M183" s="15">
        <f>SUM(M177:M182)</f>
        <v>0</v>
      </c>
    </row>
    <row r="184" spans="1:13" ht="12" customHeight="1">
      <c r="A184" s="25" t="s">
        <v>188</v>
      </c>
      <c r="B184" s="25" t="s">
        <v>16</v>
      </c>
      <c r="C184" s="25" t="s">
        <v>17</v>
      </c>
      <c r="D184" s="7" t="s">
        <v>189</v>
      </c>
      <c r="E184" s="26"/>
      <c r="F184" s="26"/>
      <c r="G184" s="26"/>
      <c r="H184" s="26"/>
      <c r="I184" s="26"/>
      <c r="J184" s="26"/>
      <c r="K184" s="8"/>
      <c r="L184" s="9"/>
      <c r="M184" s="9"/>
    </row>
    <row r="185" spans="1:13" ht="12" customHeight="1">
      <c r="A185" s="27" t="s">
        <v>190</v>
      </c>
      <c r="B185" s="27" t="s">
        <v>20</v>
      </c>
      <c r="C185" s="27" t="s">
        <v>121</v>
      </c>
      <c r="D185" s="3" t="s">
        <v>191</v>
      </c>
      <c r="E185" s="28"/>
      <c r="F185" s="28"/>
      <c r="G185" s="28"/>
      <c r="H185" s="28"/>
      <c r="I185" s="28"/>
      <c r="J185" s="33"/>
      <c r="K185" s="19"/>
      <c r="L185" s="19"/>
      <c r="M185" s="19"/>
    </row>
    <row r="186" spans="1:13" ht="12" customHeight="1">
      <c r="A186" s="28"/>
      <c r="B186" s="28"/>
      <c r="C186" s="28"/>
      <c r="D186" s="13"/>
      <c r="E186" s="30" t="s">
        <v>17</v>
      </c>
      <c r="F186" s="31">
        <v>1</v>
      </c>
      <c r="G186" s="32">
        <v>100</v>
      </c>
      <c r="H186" s="32"/>
      <c r="I186" s="32"/>
      <c r="J186" s="29">
        <f>F186*(G186+ (G186= 0))*(H186+ (H186= 0))*(I186+ (I186= 0))</f>
        <v>100</v>
      </c>
      <c r="K186" s="11"/>
      <c r="L186" s="11"/>
      <c r="M186" s="11"/>
    </row>
    <row r="187" spans="1:13" ht="12" customHeight="1">
      <c r="A187" s="28"/>
      <c r="B187" s="28"/>
      <c r="C187" s="28"/>
      <c r="D187" s="13"/>
      <c r="E187" s="28"/>
      <c r="F187" s="28"/>
      <c r="G187" s="28"/>
      <c r="H187" s="28"/>
      <c r="I187" s="28"/>
      <c r="J187" s="34" t="s">
        <v>192</v>
      </c>
      <c r="K187" s="15">
        <f>SUM(J186:J186)</f>
        <v>100</v>
      </c>
      <c r="L187" s="15"/>
      <c r="M187" s="15">
        <f>ROUND(L187*K187,2)</f>
        <v>0</v>
      </c>
    </row>
    <row r="188" spans="1:13" ht="12" customHeight="1">
      <c r="A188" s="27" t="s">
        <v>193</v>
      </c>
      <c r="B188" s="27" t="s">
        <v>20</v>
      </c>
      <c r="C188" s="27" t="s">
        <v>141</v>
      </c>
      <c r="D188" s="3" t="s">
        <v>194</v>
      </c>
      <c r="E188" s="28"/>
      <c r="F188" s="28"/>
      <c r="G188" s="28"/>
      <c r="H188" s="28"/>
      <c r="I188" s="28"/>
      <c r="J188" s="33"/>
      <c r="K188" s="19"/>
      <c r="L188" s="19"/>
      <c r="M188" s="19"/>
    </row>
    <row r="189" spans="1:13" ht="12" customHeight="1">
      <c r="A189" s="28"/>
      <c r="B189" s="28"/>
      <c r="C189" s="28"/>
      <c r="D189" s="13"/>
      <c r="E189" s="30" t="s">
        <v>17</v>
      </c>
      <c r="F189" s="31">
        <v>1</v>
      </c>
      <c r="G189" s="32">
        <v>100</v>
      </c>
      <c r="H189" s="32"/>
      <c r="I189" s="32"/>
      <c r="J189" s="29">
        <f>F189*(G189+ (G189= 0))*(H189+ (H189= 0))*(I189+ (I189= 0))</f>
        <v>100</v>
      </c>
      <c r="K189" s="11"/>
      <c r="L189" s="11"/>
      <c r="M189" s="11"/>
    </row>
    <row r="190" spans="1:13" ht="12" customHeight="1">
      <c r="A190" s="28"/>
      <c r="B190" s="28"/>
      <c r="C190" s="28"/>
      <c r="D190" s="13"/>
      <c r="E190" s="28"/>
      <c r="F190" s="28"/>
      <c r="G190" s="28"/>
      <c r="H190" s="28"/>
      <c r="I190" s="28"/>
      <c r="J190" s="34" t="s">
        <v>195</v>
      </c>
      <c r="K190" s="15">
        <f>SUM(J189:J189)</f>
        <v>100</v>
      </c>
      <c r="L190" s="14"/>
      <c r="M190" s="15">
        <f>ROUND(L190*K190,2)</f>
        <v>0</v>
      </c>
    </row>
    <row r="191" spans="1:13" ht="12" customHeight="1">
      <c r="A191" s="27" t="s">
        <v>196</v>
      </c>
      <c r="B191" s="27" t="s">
        <v>20</v>
      </c>
      <c r="C191" s="27" t="s">
        <v>21</v>
      </c>
      <c r="D191" s="3" t="s">
        <v>197</v>
      </c>
      <c r="E191" s="28"/>
      <c r="F191" s="28"/>
      <c r="G191" s="28"/>
      <c r="H191" s="28"/>
      <c r="I191" s="28"/>
      <c r="J191" s="33"/>
      <c r="K191" s="19"/>
      <c r="L191" s="19"/>
      <c r="M191" s="19"/>
    </row>
    <row r="192" spans="1:13" ht="12" customHeight="1">
      <c r="A192" s="28"/>
      <c r="B192" s="28"/>
      <c r="C192" s="28"/>
      <c r="D192" s="13"/>
      <c r="E192" s="30" t="s">
        <v>17</v>
      </c>
      <c r="F192" s="31">
        <v>1</v>
      </c>
      <c r="G192" s="32">
        <v>3000</v>
      </c>
      <c r="H192" s="32"/>
      <c r="I192" s="32"/>
      <c r="J192" s="29">
        <f>F192*(G192+ (G192= 0))*(H192+ (H192= 0))*(I192+ (I192= 0))</f>
        <v>3000</v>
      </c>
      <c r="K192" s="11"/>
      <c r="L192" s="11"/>
      <c r="M192" s="11"/>
    </row>
    <row r="193" spans="1:13" ht="12" customHeight="1">
      <c r="A193" s="28"/>
      <c r="B193" s="28"/>
      <c r="C193" s="28"/>
      <c r="D193" s="13"/>
      <c r="E193" s="28"/>
      <c r="F193" s="28"/>
      <c r="G193" s="28"/>
      <c r="H193" s="28"/>
      <c r="I193" s="28"/>
      <c r="J193" s="34" t="s">
        <v>198</v>
      </c>
      <c r="K193" s="15">
        <f>SUM(J192:J192)</f>
        <v>3000</v>
      </c>
      <c r="L193" s="15"/>
      <c r="M193" s="15">
        <f>ROUND(L193*K193,2)</f>
        <v>0</v>
      </c>
    </row>
    <row r="194" spans="1:13" ht="12" customHeight="1">
      <c r="A194" s="27" t="s">
        <v>199</v>
      </c>
      <c r="B194" s="27" t="s">
        <v>20</v>
      </c>
      <c r="C194" s="27" t="s">
        <v>51</v>
      </c>
      <c r="D194" s="3" t="s">
        <v>200</v>
      </c>
      <c r="E194" s="28"/>
      <c r="F194" s="28"/>
      <c r="G194" s="28"/>
      <c r="H194" s="28"/>
      <c r="I194" s="28"/>
      <c r="J194" s="33"/>
      <c r="K194" s="19"/>
      <c r="L194" s="19"/>
      <c r="M194" s="19"/>
    </row>
    <row r="195" spans="1:13" ht="12" customHeight="1">
      <c r="A195" s="28"/>
      <c r="B195" s="28"/>
      <c r="C195" s="28"/>
      <c r="D195" s="13"/>
      <c r="E195" s="30" t="s">
        <v>17</v>
      </c>
      <c r="F195" s="31">
        <v>1</v>
      </c>
      <c r="G195" s="32">
        <v>3000</v>
      </c>
      <c r="H195" s="32"/>
      <c r="I195" s="32"/>
      <c r="J195" s="29">
        <f>F195*(G195+ (G195= 0))*(H195+ (H195= 0))*(I195+ (I195= 0))</f>
        <v>3000</v>
      </c>
      <c r="K195" s="11"/>
      <c r="L195" s="11"/>
      <c r="M195" s="11"/>
    </row>
    <row r="196" spans="1:13" ht="12" customHeight="1">
      <c r="A196" s="28"/>
      <c r="B196" s="28"/>
      <c r="C196" s="28"/>
      <c r="D196" s="13"/>
      <c r="E196" s="28"/>
      <c r="F196" s="28"/>
      <c r="G196" s="28"/>
      <c r="H196" s="28"/>
      <c r="I196" s="28"/>
      <c r="J196" s="34" t="s">
        <v>201</v>
      </c>
      <c r="K196" s="15">
        <f>SUM(J195:J195)</f>
        <v>3000</v>
      </c>
      <c r="L196" s="15"/>
      <c r="M196" s="15">
        <f>ROUND(L196*K196,2)</f>
        <v>0</v>
      </c>
    </row>
    <row r="197" spans="1:13" ht="12" customHeight="1">
      <c r="A197" s="27" t="s">
        <v>202</v>
      </c>
      <c r="B197" s="27" t="s">
        <v>20</v>
      </c>
      <c r="C197" s="27" t="s">
        <v>51</v>
      </c>
      <c r="D197" s="3" t="s">
        <v>203</v>
      </c>
      <c r="E197" s="28"/>
      <c r="F197" s="28"/>
      <c r="G197" s="28"/>
      <c r="H197" s="28"/>
      <c r="I197" s="28"/>
      <c r="J197" s="33"/>
      <c r="K197" s="19"/>
      <c r="L197" s="19"/>
      <c r="M197" s="19"/>
    </row>
    <row r="198" spans="1:13" ht="12" customHeight="1">
      <c r="A198" s="28"/>
      <c r="B198" s="28"/>
      <c r="C198" s="28"/>
      <c r="D198" s="13"/>
      <c r="E198" s="30" t="s">
        <v>17</v>
      </c>
      <c r="F198" s="31">
        <v>1</v>
      </c>
      <c r="G198" s="32">
        <v>150</v>
      </c>
      <c r="H198" s="32"/>
      <c r="I198" s="32"/>
      <c r="J198" s="29">
        <f>F198*(G198+ (G198= 0))*(H198+ (H198= 0))*(I198+ (I198= 0))</f>
        <v>150</v>
      </c>
      <c r="K198" s="11"/>
      <c r="L198" s="11"/>
      <c r="M198" s="11"/>
    </row>
    <row r="199" spans="1:13" ht="12" customHeight="1">
      <c r="A199" s="28"/>
      <c r="B199" s="28"/>
      <c r="C199" s="28"/>
      <c r="D199" s="13"/>
      <c r="E199" s="28"/>
      <c r="F199" s="28"/>
      <c r="G199" s="28"/>
      <c r="H199" s="28"/>
      <c r="I199" s="28"/>
      <c r="J199" s="27" t="s">
        <v>204</v>
      </c>
      <c r="K199" s="15">
        <f>SUM(J198:J198)</f>
        <v>150</v>
      </c>
      <c r="L199" s="15"/>
      <c r="M199" s="15">
        <f>ROUND(L199*K199,2)</f>
        <v>0</v>
      </c>
    </row>
    <row r="200" spans="1:13" ht="12" customHeight="1">
      <c r="A200" s="28"/>
      <c r="B200" s="28"/>
      <c r="C200" s="28"/>
      <c r="D200" s="13"/>
      <c r="E200" s="28"/>
      <c r="F200" s="28"/>
      <c r="G200" s="28"/>
      <c r="H200" s="28"/>
      <c r="I200" s="28"/>
      <c r="J200" s="27" t="s">
        <v>205</v>
      </c>
      <c r="K200" s="16">
        <v>1</v>
      </c>
      <c r="L200" s="15"/>
      <c r="M200" s="15">
        <f>SUM(M185:M199)</f>
        <v>0</v>
      </c>
    </row>
    <row r="201" spans="1:13" ht="12" customHeight="1">
      <c r="A201" s="25" t="s">
        <v>206</v>
      </c>
      <c r="B201" s="25" t="s">
        <v>16</v>
      </c>
      <c r="C201" s="25" t="s">
        <v>17</v>
      </c>
      <c r="D201" s="7" t="s">
        <v>207</v>
      </c>
      <c r="E201" s="26"/>
      <c r="F201" s="26"/>
      <c r="G201" s="26"/>
      <c r="H201" s="26"/>
      <c r="I201" s="26"/>
      <c r="J201" s="26"/>
      <c r="K201" s="8"/>
      <c r="L201" s="9"/>
      <c r="M201" s="9"/>
    </row>
    <row r="202" spans="1:13" ht="12" customHeight="1">
      <c r="A202" s="27" t="s">
        <v>208</v>
      </c>
      <c r="B202" s="27" t="s">
        <v>20</v>
      </c>
      <c r="C202" s="27" t="s">
        <v>210</v>
      </c>
      <c r="D202" s="3" t="s">
        <v>209</v>
      </c>
      <c r="E202" s="28"/>
      <c r="F202" s="28"/>
      <c r="G202" s="28"/>
      <c r="H202" s="28"/>
      <c r="I202" s="28"/>
      <c r="J202" s="33"/>
      <c r="K202" s="19"/>
      <c r="L202" s="19"/>
      <c r="M202" s="19"/>
    </row>
    <row r="203" spans="1:13" ht="12" customHeight="1">
      <c r="A203" s="28"/>
      <c r="B203" s="28"/>
      <c r="C203" s="28"/>
      <c r="D203" s="13"/>
      <c r="E203" s="30" t="s">
        <v>17</v>
      </c>
      <c r="F203" s="31">
        <v>7</v>
      </c>
      <c r="G203" s="32"/>
      <c r="H203" s="32"/>
      <c r="I203" s="32"/>
      <c r="J203" s="29">
        <f>F203*(G203+ (G203= 0))*(H203+ (H203= 0))*(I203+ (I203= 0))</f>
        <v>7</v>
      </c>
      <c r="K203" s="11"/>
      <c r="L203" s="11"/>
      <c r="M203" s="11"/>
    </row>
    <row r="204" spans="1:13" ht="12" customHeight="1">
      <c r="A204" s="28"/>
      <c r="B204" s="28"/>
      <c r="C204" s="28"/>
      <c r="D204" s="13"/>
      <c r="E204" s="28"/>
      <c r="F204" s="28"/>
      <c r="G204" s="28"/>
      <c r="H204" s="28"/>
      <c r="I204" s="28"/>
      <c r="J204" s="34" t="s">
        <v>211</v>
      </c>
      <c r="K204" s="15">
        <f>SUM(J203:J203)</f>
        <v>7</v>
      </c>
      <c r="L204" s="21"/>
      <c r="M204" s="15">
        <f>ROUND(L204*K204,2)</f>
        <v>0</v>
      </c>
    </row>
    <row r="205" spans="1:13" ht="12" customHeight="1">
      <c r="A205" s="27" t="s">
        <v>212</v>
      </c>
      <c r="B205" s="27" t="s">
        <v>20</v>
      </c>
      <c r="C205" s="27" t="s">
        <v>51</v>
      </c>
      <c r="D205" s="3" t="s">
        <v>213</v>
      </c>
      <c r="E205" s="28"/>
      <c r="F205" s="28"/>
      <c r="G205" s="28"/>
      <c r="H205" s="28"/>
      <c r="I205" s="28"/>
      <c r="J205" s="33"/>
      <c r="K205" s="12"/>
      <c r="L205" s="12"/>
      <c r="M205" s="12"/>
    </row>
    <row r="206" spans="1:13" ht="12" customHeight="1">
      <c r="A206" s="28"/>
      <c r="B206" s="28"/>
      <c r="C206" s="28"/>
      <c r="D206" s="13"/>
      <c r="E206" s="30" t="s">
        <v>214</v>
      </c>
      <c r="F206" s="31">
        <v>1</v>
      </c>
      <c r="G206" s="32">
        <v>112</v>
      </c>
      <c r="H206" s="32">
        <v>0.2</v>
      </c>
      <c r="I206" s="32"/>
      <c r="J206" s="29">
        <f t="shared" ref="J206:J212" si="2">F206*(G206+ (G206= 0))*(H206+ (H206= 0))*(I206+ (I206= 0))</f>
        <v>22.4</v>
      </c>
      <c r="K206" s="11"/>
      <c r="L206" s="11"/>
      <c r="M206" s="11"/>
    </row>
    <row r="207" spans="1:13" ht="12" customHeight="1">
      <c r="A207" s="28"/>
      <c r="B207" s="28"/>
      <c r="C207" s="28"/>
      <c r="D207" s="13"/>
      <c r="E207" s="30" t="s">
        <v>215</v>
      </c>
      <c r="F207" s="31">
        <v>1</v>
      </c>
      <c r="G207" s="32">
        <v>77.5</v>
      </c>
      <c r="H207" s="32">
        <v>0.03</v>
      </c>
      <c r="I207" s="32"/>
      <c r="J207" s="29">
        <f t="shared" si="2"/>
        <v>2.33</v>
      </c>
      <c r="K207" s="11"/>
      <c r="L207" s="11"/>
      <c r="M207" s="11"/>
    </row>
    <row r="208" spans="1:13" ht="12" customHeight="1">
      <c r="A208" s="28"/>
      <c r="B208" s="28"/>
      <c r="C208" s="28"/>
      <c r="D208" s="13"/>
      <c r="E208" s="30" t="s">
        <v>216</v>
      </c>
      <c r="F208" s="31">
        <v>1</v>
      </c>
      <c r="G208" s="32">
        <v>49</v>
      </c>
      <c r="H208" s="32">
        <v>0.2</v>
      </c>
      <c r="I208" s="32"/>
      <c r="J208" s="29">
        <f t="shared" si="2"/>
        <v>9.8000000000000007</v>
      </c>
      <c r="K208" s="11"/>
      <c r="L208" s="11"/>
      <c r="M208" s="11"/>
    </row>
    <row r="209" spans="1:13" ht="12" customHeight="1">
      <c r="A209" s="28"/>
      <c r="B209" s="28"/>
      <c r="C209" s="28"/>
      <c r="D209" s="13"/>
      <c r="E209" s="30" t="s">
        <v>217</v>
      </c>
      <c r="F209" s="31">
        <v>1</v>
      </c>
      <c r="G209" s="32">
        <v>0.16</v>
      </c>
      <c r="H209" s="32"/>
      <c r="I209" s="32"/>
      <c r="J209" s="29">
        <f t="shared" si="2"/>
        <v>0.16</v>
      </c>
      <c r="K209" s="11"/>
      <c r="L209" s="11"/>
      <c r="M209" s="11"/>
    </row>
    <row r="210" spans="1:13" ht="12" customHeight="1">
      <c r="A210" s="28"/>
      <c r="B210" s="28"/>
      <c r="C210" s="28"/>
      <c r="D210" s="13"/>
      <c r="E210" s="30" t="s">
        <v>218</v>
      </c>
      <c r="F210" s="31">
        <v>1</v>
      </c>
      <c r="G210" s="32">
        <v>64</v>
      </c>
      <c r="H210" s="32">
        <v>0.05</v>
      </c>
      <c r="I210" s="32"/>
      <c r="J210" s="29">
        <f t="shared" si="2"/>
        <v>3.2</v>
      </c>
      <c r="K210" s="11"/>
      <c r="L210" s="11"/>
      <c r="M210" s="11"/>
    </row>
    <row r="211" spans="1:13" ht="12" customHeight="1">
      <c r="A211" s="28"/>
      <c r="B211" s="28"/>
      <c r="C211" s="28"/>
      <c r="D211" s="13"/>
      <c r="E211" s="30" t="s">
        <v>219</v>
      </c>
      <c r="F211" s="31">
        <v>1</v>
      </c>
      <c r="G211" s="32">
        <v>0.06</v>
      </c>
      <c r="H211" s="32"/>
      <c r="I211" s="32"/>
      <c r="J211" s="29">
        <f t="shared" si="2"/>
        <v>0.06</v>
      </c>
      <c r="K211" s="11"/>
      <c r="L211" s="11"/>
      <c r="M211" s="11"/>
    </row>
    <row r="212" spans="1:13" ht="12" customHeight="1">
      <c r="A212" s="28"/>
      <c r="B212" s="28"/>
      <c r="C212" s="28"/>
      <c r="D212" s="13"/>
      <c r="E212" s="30" t="s">
        <v>220</v>
      </c>
      <c r="F212" s="31">
        <v>1</v>
      </c>
      <c r="G212" s="32">
        <v>9.49</v>
      </c>
      <c r="H212" s="32"/>
      <c r="I212" s="32"/>
      <c r="J212" s="29">
        <f t="shared" si="2"/>
        <v>9.49</v>
      </c>
      <c r="K212" s="11"/>
      <c r="L212" s="11"/>
      <c r="M212" s="11"/>
    </row>
    <row r="213" spans="1:13" ht="12" customHeight="1">
      <c r="A213" s="28"/>
      <c r="B213" s="28"/>
      <c r="C213" s="28"/>
      <c r="D213" s="13"/>
      <c r="E213" s="28"/>
      <c r="F213" s="28"/>
      <c r="G213" s="28"/>
      <c r="H213" s="28"/>
      <c r="I213" s="28"/>
      <c r="J213" s="27" t="s">
        <v>221</v>
      </c>
      <c r="K213" s="15">
        <f>SUM(J206:J212)</f>
        <v>47.44</v>
      </c>
      <c r="L213" s="15"/>
      <c r="M213" s="15">
        <f>ROUND(L213*K213,2)</f>
        <v>0</v>
      </c>
    </row>
    <row r="214" spans="1:13" ht="12" customHeight="1">
      <c r="A214" s="28"/>
      <c r="B214" s="28"/>
      <c r="C214" s="28"/>
      <c r="D214" s="13"/>
      <c r="E214" s="28"/>
      <c r="F214" s="28"/>
      <c r="G214" s="28"/>
      <c r="H214" s="28"/>
      <c r="I214" s="28"/>
      <c r="J214" s="27" t="s">
        <v>222</v>
      </c>
      <c r="K214" s="16">
        <v>1</v>
      </c>
      <c r="L214" s="15"/>
      <c r="M214" s="15">
        <f>SUM(M202:M213)</f>
        <v>0</v>
      </c>
    </row>
    <row r="215" spans="1:13" ht="12" customHeight="1">
      <c r="A215" s="25" t="s">
        <v>223</v>
      </c>
      <c r="B215" s="25" t="s">
        <v>16</v>
      </c>
      <c r="C215" s="25" t="s">
        <v>17</v>
      </c>
      <c r="D215" s="7" t="s">
        <v>224</v>
      </c>
      <c r="E215" s="26"/>
      <c r="F215" s="26"/>
      <c r="G215" s="26"/>
      <c r="H215" s="26"/>
      <c r="I215" s="26"/>
      <c r="J215" s="26"/>
      <c r="K215" s="8"/>
      <c r="L215" s="9"/>
      <c r="M215" s="9"/>
    </row>
    <row r="216" spans="1:13" ht="12" customHeight="1">
      <c r="A216" s="30" t="s">
        <v>225</v>
      </c>
      <c r="B216" s="27" t="s">
        <v>20</v>
      </c>
      <c r="C216" s="27" t="s">
        <v>95</v>
      </c>
      <c r="D216" s="3" t="s">
        <v>226</v>
      </c>
      <c r="E216" s="28"/>
      <c r="F216" s="28"/>
      <c r="G216" s="28"/>
      <c r="H216" s="28"/>
      <c r="I216" s="28"/>
      <c r="J216" s="28"/>
      <c r="K216" s="19"/>
      <c r="L216" s="19"/>
      <c r="M216" s="19"/>
    </row>
    <row r="217" spans="1:13" ht="12" customHeight="1">
      <c r="A217" s="28"/>
      <c r="B217" s="28"/>
      <c r="C217" s="28"/>
      <c r="D217" s="13"/>
      <c r="E217" s="28"/>
      <c r="F217" s="28"/>
      <c r="G217" s="28"/>
      <c r="H217" s="28"/>
      <c r="I217" s="28"/>
      <c r="J217" s="27" t="s">
        <v>227</v>
      </c>
      <c r="K217" s="16">
        <v>1</v>
      </c>
      <c r="L217" s="15">
        <f>M216</f>
        <v>0</v>
      </c>
      <c r="M217" s="15">
        <f>SUM(K217:L217)</f>
        <v>1</v>
      </c>
    </row>
    <row r="218" spans="1:13" ht="12" customHeight="1">
      <c r="A218" s="25" t="s">
        <v>228</v>
      </c>
      <c r="B218" s="25" t="s">
        <v>16</v>
      </c>
      <c r="C218" s="25" t="s">
        <v>17</v>
      </c>
      <c r="D218" s="7" t="s">
        <v>229</v>
      </c>
      <c r="E218" s="26"/>
      <c r="F218" s="26"/>
      <c r="G218" s="26"/>
      <c r="H218" s="26"/>
      <c r="I218" s="26"/>
      <c r="J218" s="26"/>
      <c r="K218" s="8"/>
      <c r="L218" s="9"/>
      <c r="M218" s="9"/>
    </row>
    <row r="219" spans="1:13" ht="12" customHeight="1">
      <c r="A219" s="27" t="s">
        <v>230</v>
      </c>
      <c r="B219" s="27" t="s">
        <v>20</v>
      </c>
      <c r="C219" s="27" t="s">
        <v>30</v>
      </c>
      <c r="D219" s="3" t="s">
        <v>231</v>
      </c>
      <c r="E219" s="28"/>
      <c r="F219" s="28"/>
      <c r="G219" s="28"/>
      <c r="H219" s="28"/>
      <c r="I219" s="28"/>
      <c r="J219" s="28"/>
      <c r="K219" s="19"/>
      <c r="L219" s="19"/>
      <c r="M219" s="19"/>
    </row>
    <row r="220" spans="1:13" ht="12" customHeight="1">
      <c r="A220" s="28"/>
      <c r="B220" s="28"/>
      <c r="C220" s="28"/>
      <c r="D220" s="13"/>
      <c r="E220" s="30" t="s">
        <v>17</v>
      </c>
      <c r="F220" s="31">
        <v>1</v>
      </c>
      <c r="G220" s="32">
        <v>10</v>
      </c>
      <c r="H220" s="32">
        <v>5</v>
      </c>
      <c r="I220" s="32"/>
      <c r="J220" s="29">
        <f>F220*(G220+ (G220= 0))*(H220+ (H220= 0))*(I220+ (I220= 0))</f>
        <v>50</v>
      </c>
      <c r="K220" s="11"/>
      <c r="L220" s="11"/>
      <c r="M220" s="11"/>
    </row>
    <row r="221" spans="1:13" ht="12" customHeight="1">
      <c r="A221" s="28"/>
      <c r="B221" s="28"/>
      <c r="C221" s="28"/>
      <c r="D221" s="13"/>
      <c r="E221" s="28"/>
      <c r="F221" s="28"/>
      <c r="G221" s="28"/>
      <c r="H221" s="28"/>
      <c r="I221" s="28"/>
      <c r="J221" s="27" t="s">
        <v>232</v>
      </c>
      <c r="K221" s="15">
        <f>SUM(J220:J220)</f>
        <v>50</v>
      </c>
      <c r="L221" s="21"/>
      <c r="M221" s="15">
        <f>ROUND(L221*K221,2)</f>
        <v>0</v>
      </c>
    </row>
    <row r="222" spans="1:13" ht="12" customHeight="1">
      <c r="A222" s="27" t="s">
        <v>233</v>
      </c>
      <c r="B222" s="27" t="s">
        <v>20</v>
      </c>
      <c r="C222" s="27" t="s">
        <v>210</v>
      </c>
      <c r="D222" s="3" t="s">
        <v>234</v>
      </c>
      <c r="E222" s="28"/>
      <c r="F222" s="28"/>
      <c r="G222" s="28"/>
      <c r="H222" s="28"/>
      <c r="I222" s="28"/>
      <c r="J222" s="28"/>
      <c r="K222" s="19"/>
      <c r="L222" s="19"/>
      <c r="M222" s="19"/>
    </row>
    <row r="223" spans="1:13" ht="12" customHeight="1">
      <c r="A223" s="28"/>
      <c r="B223" s="28"/>
      <c r="C223" s="28"/>
      <c r="D223" s="13"/>
      <c r="E223" s="30" t="s">
        <v>17</v>
      </c>
      <c r="F223" s="31">
        <v>1</v>
      </c>
      <c r="G223" s="32"/>
      <c r="H223" s="32"/>
      <c r="I223" s="32"/>
      <c r="J223" s="29">
        <f>F223*(G223+ (G223= 0))*(H223+ (H223= 0))*(I223+ (I223= 0))</f>
        <v>1</v>
      </c>
      <c r="K223" s="11"/>
      <c r="L223" s="11"/>
      <c r="M223" s="11"/>
    </row>
    <row r="224" spans="1:13" ht="12" customHeight="1">
      <c r="A224" s="28"/>
      <c r="B224" s="28"/>
      <c r="C224" s="28"/>
      <c r="D224" s="13"/>
      <c r="E224" s="28"/>
      <c r="F224" s="28"/>
      <c r="G224" s="28"/>
      <c r="H224" s="28"/>
      <c r="I224" s="28"/>
      <c r="J224" s="27" t="s">
        <v>235</v>
      </c>
      <c r="K224" s="15">
        <f>SUM(J223:J223)</f>
        <v>1</v>
      </c>
      <c r="L224" s="21"/>
      <c r="M224" s="15">
        <f>ROUND(L224*K224,2)</f>
        <v>0</v>
      </c>
    </row>
    <row r="225" spans="1:13" ht="12" customHeight="1">
      <c r="A225" s="27" t="s">
        <v>236</v>
      </c>
      <c r="B225" s="27" t="s">
        <v>20</v>
      </c>
      <c r="C225" s="27" t="s">
        <v>30</v>
      </c>
      <c r="D225" s="3" t="s">
        <v>237</v>
      </c>
      <c r="E225" s="28"/>
      <c r="F225" s="28"/>
      <c r="G225" s="28"/>
      <c r="H225" s="28"/>
      <c r="I225" s="28"/>
      <c r="J225" s="28"/>
      <c r="K225" s="19"/>
      <c r="L225" s="19"/>
      <c r="M225" s="19"/>
    </row>
    <row r="226" spans="1:13" ht="12" customHeight="1">
      <c r="A226" s="28"/>
      <c r="B226" s="28"/>
      <c r="C226" s="28"/>
      <c r="D226" s="13"/>
      <c r="E226" s="30" t="s">
        <v>238</v>
      </c>
      <c r="F226" s="31">
        <v>1</v>
      </c>
      <c r="G226" s="32">
        <v>20</v>
      </c>
      <c r="H226" s="32"/>
      <c r="I226" s="32">
        <v>3</v>
      </c>
      <c r="J226" s="29">
        <f t="shared" ref="J226:J231" si="3">F226*(G226+ (G226= 0))*(H226+ (H226= 0))*(I226+ (I226= 0))</f>
        <v>60</v>
      </c>
      <c r="K226" s="11"/>
      <c r="L226" s="11"/>
      <c r="M226" s="11"/>
    </row>
    <row r="227" spans="1:13" ht="12" customHeight="1">
      <c r="A227" s="28"/>
      <c r="B227" s="28"/>
      <c r="C227" s="28"/>
      <c r="D227" s="13"/>
      <c r="E227" s="30" t="s">
        <v>17</v>
      </c>
      <c r="F227" s="31">
        <v>1</v>
      </c>
      <c r="G227" s="32">
        <v>20</v>
      </c>
      <c r="H227" s="32"/>
      <c r="I227" s="32">
        <v>1.5</v>
      </c>
      <c r="J227" s="29">
        <f t="shared" si="3"/>
        <v>30</v>
      </c>
      <c r="K227" s="11"/>
      <c r="L227" s="11"/>
      <c r="M227" s="11"/>
    </row>
    <row r="228" spans="1:13" ht="12" customHeight="1">
      <c r="A228" s="28"/>
      <c r="B228" s="28"/>
      <c r="C228" s="28"/>
      <c r="D228" s="13"/>
      <c r="E228" s="30" t="s">
        <v>17</v>
      </c>
      <c r="F228" s="31">
        <v>1</v>
      </c>
      <c r="G228" s="32">
        <v>5</v>
      </c>
      <c r="H228" s="32"/>
      <c r="I228" s="32">
        <v>3</v>
      </c>
      <c r="J228" s="29">
        <f t="shared" si="3"/>
        <v>15</v>
      </c>
      <c r="K228" s="11"/>
      <c r="L228" s="11"/>
      <c r="M228" s="11"/>
    </row>
    <row r="229" spans="1:13" ht="12" customHeight="1">
      <c r="A229" s="28"/>
      <c r="B229" s="28"/>
      <c r="C229" s="28"/>
      <c r="D229" s="13"/>
      <c r="E229" s="30" t="s">
        <v>17</v>
      </c>
      <c r="F229" s="31">
        <v>1</v>
      </c>
      <c r="G229" s="32">
        <v>20</v>
      </c>
      <c r="H229" s="32"/>
      <c r="I229" s="32">
        <v>1</v>
      </c>
      <c r="J229" s="29">
        <f t="shared" si="3"/>
        <v>20</v>
      </c>
      <c r="K229" s="11"/>
      <c r="L229" s="11"/>
      <c r="M229" s="11"/>
    </row>
    <row r="230" spans="1:13" ht="12" customHeight="1">
      <c r="A230" s="28"/>
      <c r="B230" s="28"/>
      <c r="C230" s="28"/>
      <c r="D230" s="13"/>
      <c r="E230" s="30" t="s">
        <v>239</v>
      </c>
      <c r="F230" s="31">
        <v>2</v>
      </c>
      <c r="G230" s="32">
        <v>5</v>
      </c>
      <c r="H230" s="32"/>
      <c r="I230" s="32"/>
      <c r="J230" s="29">
        <f t="shared" si="3"/>
        <v>10</v>
      </c>
      <c r="K230" s="11"/>
      <c r="L230" s="11"/>
      <c r="M230" s="11"/>
    </row>
    <row r="231" spans="1:13" ht="12" customHeight="1">
      <c r="A231" s="28"/>
      <c r="B231" s="28"/>
      <c r="C231" s="28"/>
      <c r="D231" s="13"/>
      <c r="E231" s="30" t="s">
        <v>17</v>
      </c>
      <c r="F231" s="31">
        <v>2</v>
      </c>
      <c r="G231" s="32">
        <v>31.5</v>
      </c>
      <c r="H231" s="32"/>
      <c r="I231" s="32"/>
      <c r="J231" s="29">
        <f t="shared" si="3"/>
        <v>63</v>
      </c>
      <c r="K231" s="11"/>
      <c r="L231" s="11"/>
      <c r="M231" s="11"/>
    </row>
    <row r="232" spans="1:13" ht="12" customHeight="1">
      <c r="A232" s="28"/>
      <c r="B232" s="28"/>
      <c r="C232" s="28"/>
      <c r="D232" s="13"/>
      <c r="E232" s="28"/>
      <c r="F232" s="28"/>
      <c r="G232" s="28"/>
      <c r="H232" s="28"/>
      <c r="I232" s="28"/>
      <c r="J232" s="27" t="s">
        <v>240</v>
      </c>
      <c r="K232" s="15">
        <f>SUM(J226:J231)</f>
        <v>198</v>
      </c>
      <c r="L232" s="15"/>
      <c r="M232" s="15">
        <f>ROUND(L232*K232,2)</f>
        <v>0</v>
      </c>
    </row>
    <row r="233" spans="1:13" ht="12" customHeight="1">
      <c r="A233" s="27" t="s">
        <v>241</v>
      </c>
      <c r="B233" s="27" t="s">
        <v>20</v>
      </c>
      <c r="C233" s="27" t="s">
        <v>210</v>
      </c>
      <c r="D233" s="3" t="s">
        <v>242</v>
      </c>
      <c r="E233" s="28"/>
      <c r="F233" s="28"/>
      <c r="G233" s="28"/>
      <c r="H233" s="28"/>
      <c r="I233" s="28"/>
      <c r="J233" s="28"/>
      <c r="K233" s="19"/>
      <c r="L233" s="19"/>
      <c r="M233" s="19"/>
    </row>
    <row r="234" spans="1:13" ht="12" customHeight="1">
      <c r="A234" s="28"/>
      <c r="B234" s="28"/>
      <c r="C234" s="28"/>
      <c r="D234" s="13"/>
      <c r="E234" s="30" t="s">
        <v>17</v>
      </c>
      <c r="F234" s="31">
        <v>1</v>
      </c>
      <c r="G234" s="32"/>
      <c r="H234" s="32"/>
      <c r="I234" s="32"/>
      <c r="J234" s="29">
        <f>F234*(G234+ (G234= 0))*(H234+ (H234= 0))*(I234+ (I234= 0))</f>
        <v>1</v>
      </c>
      <c r="K234" s="11"/>
      <c r="L234" s="11"/>
      <c r="M234" s="11"/>
    </row>
    <row r="235" spans="1:13" ht="12" customHeight="1">
      <c r="A235" s="28"/>
      <c r="B235" s="28"/>
      <c r="C235" s="28"/>
      <c r="D235" s="13"/>
      <c r="E235" s="28"/>
      <c r="F235" s="28"/>
      <c r="G235" s="28"/>
      <c r="H235" s="28"/>
      <c r="I235" s="28"/>
      <c r="J235" s="27" t="s">
        <v>243</v>
      </c>
      <c r="K235" s="15">
        <f>SUM(J234:J234)</f>
        <v>1</v>
      </c>
      <c r="L235" s="15"/>
      <c r="M235" s="15">
        <f>ROUND(L235*K235,2)</f>
        <v>0</v>
      </c>
    </row>
    <row r="236" spans="1:13" ht="12" customHeight="1">
      <c r="A236" s="27" t="s">
        <v>244</v>
      </c>
      <c r="B236" s="27" t="s">
        <v>20</v>
      </c>
      <c r="C236" s="27" t="s">
        <v>21</v>
      </c>
      <c r="D236" s="3" t="s">
        <v>245</v>
      </c>
      <c r="E236" s="28"/>
      <c r="F236" s="28"/>
      <c r="G236" s="28"/>
      <c r="H236" s="28"/>
      <c r="I236" s="28"/>
      <c r="J236" s="33"/>
      <c r="K236" s="19"/>
      <c r="L236" s="19"/>
      <c r="M236" s="19"/>
    </row>
    <row r="237" spans="1:13" ht="12" customHeight="1">
      <c r="A237" s="28"/>
      <c r="B237" s="28"/>
      <c r="C237" s="28"/>
      <c r="D237" s="13"/>
      <c r="E237" s="30" t="s">
        <v>17</v>
      </c>
      <c r="F237" s="31">
        <v>2</v>
      </c>
      <c r="G237" s="32">
        <v>8</v>
      </c>
      <c r="H237" s="32">
        <v>20</v>
      </c>
      <c r="I237" s="32"/>
      <c r="J237" s="29">
        <f>F237*(G237+ (G237= 0))*(H237+ (H237= 0))*(I237+ (I237= 0))</f>
        <v>320</v>
      </c>
      <c r="K237" s="11"/>
      <c r="L237" s="11"/>
      <c r="M237" s="11"/>
    </row>
    <row r="238" spans="1:13" ht="12" customHeight="1">
      <c r="A238" s="28"/>
      <c r="B238" s="28"/>
      <c r="C238" s="28"/>
      <c r="D238" s="13"/>
      <c r="E238" s="30" t="s">
        <v>17</v>
      </c>
      <c r="F238" s="31">
        <v>1</v>
      </c>
      <c r="G238" s="32">
        <v>3</v>
      </c>
      <c r="H238" s="32">
        <v>20.5</v>
      </c>
      <c r="I238" s="32"/>
      <c r="J238" s="29">
        <f>F238*(G238+ (G238= 0))*(H238+ (H238= 0))*(I238+ (I238= 0))</f>
        <v>61.5</v>
      </c>
      <c r="K238" s="11"/>
      <c r="L238" s="11"/>
      <c r="M238" s="11"/>
    </row>
    <row r="239" spans="1:13" ht="12" customHeight="1">
      <c r="A239" s="28"/>
      <c r="B239" s="28"/>
      <c r="C239" s="28"/>
      <c r="D239" s="13"/>
      <c r="E239" s="28"/>
      <c r="F239" s="28"/>
      <c r="G239" s="28"/>
      <c r="H239" s="28"/>
      <c r="I239" s="28"/>
      <c r="J239" s="27" t="s">
        <v>246</v>
      </c>
      <c r="K239" s="20">
        <f>SUM(J237:J238)</f>
        <v>381.5</v>
      </c>
      <c r="L239" s="21"/>
      <c r="M239" s="15">
        <f>ROUND(L239*K239,2)</f>
        <v>0</v>
      </c>
    </row>
    <row r="240" spans="1:13" ht="12" customHeight="1">
      <c r="A240" s="27" t="s">
        <v>247</v>
      </c>
      <c r="B240" s="27" t="s">
        <v>20</v>
      </c>
      <c r="C240" s="27" t="s">
        <v>30</v>
      </c>
      <c r="D240" s="3" t="s">
        <v>248</v>
      </c>
      <c r="E240" s="28"/>
      <c r="F240" s="28"/>
      <c r="G240" s="28"/>
      <c r="H240" s="28"/>
      <c r="I240" s="28"/>
      <c r="J240" s="33"/>
      <c r="K240" s="19"/>
      <c r="L240" s="19"/>
      <c r="M240" s="19"/>
    </row>
    <row r="241" spans="1:13" ht="12" customHeight="1">
      <c r="A241" s="28"/>
      <c r="B241" s="28"/>
      <c r="C241" s="28"/>
      <c r="D241" s="13"/>
      <c r="E241" s="36" t="s">
        <v>17</v>
      </c>
      <c r="F241" s="37">
        <v>2</v>
      </c>
      <c r="G241" s="29">
        <v>1.25</v>
      </c>
      <c r="H241" s="29"/>
      <c r="I241" s="29">
        <v>1.25</v>
      </c>
      <c r="J241" s="29">
        <f>F241*(G241+ (G241= 0))*(H241+ (H241= 0))*(I241+ (I241= 0))</f>
        <v>3.13</v>
      </c>
      <c r="K241" s="11"/>
      <c r="L241" s="11"/>
      <c r="M241" s="11"/>
    </row>
    <row r="242" spans="1:13" ht="12" customHeight="1">
      <c r="A242" s="28"/>
      <c r="B242" s="28"/>
      <c r="C242" s="28"/>
      <c r="D242" s="13"/>
      <c r="E242" s="36" t="s">
        <v>17</v>
      </c>
      <c r="F242" s="37">
        <v>1</v>
      </c>
      <c r="G242" s="29">
        <v>0.6</v>
      </c>
      <c r="H242" s="29"/>
      <c r="I242" s="29">
        <v>0.8</v>
      </c>
      <c r="J242" s="29">
        <f>F242*(G242+ (G242= 0))*(H242+ (H242= 0))*(I242+ (I242= 0))</f>
        <v>0.48</v>
      </c>
      <c r="K242" s="11"/>
      <c r="L242" s="11"/>
      <c r="M242" s="11"/>
    </row>
    <row r="243" spans="1:13" ht="12" customHeight="1">
      <c r="A243" s="28"/>
      <c r="B243" s="28"/>
      <c r="C243" s="28"/>
      <c r="D243" s="13"/>
      <c r="E243" s="36" t="s">
        <v>17</v>
      </c>
      <c r="F243" s="37">
        <v>6</v>
      </c>
      <c r="G243" s="29">
        <v>1.75</v>
      </c>
      <c r="H243" s="29"/>
      <c r="I243" s="29">
        <v>1.25</v>
      </c>
      <c r="J243" s="29">
        <f>F243*(G243+ (G243= 0))*(H243+ (H243= 0))*(I243+ (I243= 0))</f>
        <v>13.13</v>
      </c>
      <c r="K243" s="11"/>
      <c r="L243" s="11"/>
      <c r="M243" s="11"/>
    </row>
    <row r="244" spans="1:13" ht="12" customHeight="1">
      <c r="A244" s="28"/>
      <c r="B244" s="28"/>
      <c r="C244" s="28"/>
      <c r="D244" s="13"/>
      <c r="E244" s="28"/>
      <c r="F244" s="28"/>
      <c r="G244" s="28"/>
      <c r="H244" s="28"/>
      <c r="I244" s="28"/>
      <c r="J244" s="27" t="s">
        <v>249</v>
      </c>
      <c r="K244" s="15">
        <f>SUM(J241:J243)</f>
        <v>16.739999999999998</v>
      </c>
      <c r="L244" s="15"/>
      <c r="M244" s="15">
        <f>ROUND(L244*K244,2)</f>
        <v>0</v>
      </c>
    </row>
    <row r="245" spans="1:13" ht="12" customHeight="1">
      <c r="A245" s="28"/>
      <c r="B245" s="28"/>
      <c r="C245" s="28"/>
      <c r="D245" s="13"/>
      <c r="E245" s="28"/>
      <c r="F245" s="28"/>
      <c r="G245" s="28"/>
      <c r="H245" s="28"/>
      <c r="I245" s="28"/>
      <c r="J245" s="27" t="s">
        <v>250</v>
      </c>
      <c r="K245" s="16">
        <v>1</v>
      </c>
      <c r="L245" s="15">
        <f>M221+M224+M232+M235+M239+M244</f>
        <v>0</v>
      </c>
      <c r="M245" s="15">
        <f>SUM(M219:M244)</f>
        <v>0</v>
      </c>
    </row>
    <row r="246" spans="1:13" ht="12" customHeight="1">
      <c r="A246" s="25" t="s">
        <v>251</v>
      </c>
      <c r="B246" s="25" t="s">
        <v>16</v>
      </c>
      <c r="C246" s="25" t="s">
        <v>17</v>
      </c>
      <c r="D246" s="7" t="s">
        <v>226</v>
      </c>
      <c r="E246" s="26"/>
      <c r="F246" s="26"/>
      <c r="G246" s="26"/>
      <c r="H246" s="26"/>
      <c r="I246" s="26"/>
      <c r="J246" s="26"/>
      <c r="K246" s="8"/>
      <c r="L246" s="9"/>
      <c r="M246" s="9"/>
    </row>
    <row r="247" spans="1:13" ht="12" customHeight="1">
      <c r="A247" s="30" t="s">
        <v>225</v>
      </c>
      <c r="B247" s="30" t="s">
        <v>20</v>
      </c>
      <c r="C247" s="30" t="s">
        <v>95</v>
      </c>
      <c r="D247" s="10" t="s">
        <v>226</v>
      </c>
      <c r="E247" s="28"/>
      <c r="F247" s="28"/>
      <c r="G247" s="28"/>
      <c r="H247" s="28"/>
      <c r="I247" s="28"/>
      <c r="J247" s="33"/>
      <c r="K247" s="19"/>
      <c r="L247" s="19"/>
      <c r="M247" s="19"/>
    </row>
    <row r="248" spans="1:13" ht="12" customHeight="1">
      <c r="A248" s="28"/>
      <c r="B248" s="28"/>
      <c r="C248" s="28"/>
      <c r="D248" s="13"/>
      <c r="E248" s="28"/>
      <c r="F248" s="28"/>
      <c r="G248" s="28"/>
      <c r="H248" s="28"/>
      <c r="I248" s="28"/>
      <c r="J248" s="27" t="s">
        <v>252</v>
      </c>
      <c r="K248" s="16">
        <v>1</v>
      </c>
      <c r="L248" s="15">
        <v>0</v>
      </c>
      <c r="M248" s="15">
        <v>0</v>
      </c>
    </row>
    <row r="249" spans="1:13" ht="12" customHeight="1">
      <c r="A249" s="28"/>
      <c r="B249" s="28"/>
      <c r="C249" s="28"/>
      <c r="D249" s="13"/>
      <c r="E249" s="28"/>
      <c r="F249" s="28"/>
      <c r="G249" s="28"/>
      <c r="H249" s="28"/>
      <c r="I249" s="28"/>
      <c r="J249" s="38" t="s">
        <v>253</v>
      </c>
      <c r="K249" s="17">
        <v>1</v>
      </c>
      <c r="L249" s="9">
        <v>0</v>
      </c>
      <c r="M249" s="9">
        <v>0</v>
      </c>
    </row>
    <row r="250" spans="1:13" ht="12" customHeight="1">
      <c r="A250" s="28"/>
      <c r="B250" s="28"/>
      <c r="C250" s="28"/>
      <c r="D250" s="13"/>
      <c r="E250" s="28"/>
      <c r="F250" s="28"/>
      <c r="G250" s="28"/>
      <c r="H250" s="28"/>
      <c r="I250" s="28"/>
      <c r="J250" s="28"/>
      <c r="K250" s="11"/>
      <c r="L250" s="11"/>
      <c r="M250" s="11"/>
    </row>
    <row r="251" spans="1:13" ht="15" customHeight="1">
      <c r="J251" s="42" t="s">
        <v>256</v>
      </c>
      <c r="M251" s="18">
        <f>M249*0.19</f>
        <v>0</v>
      </c>
    </row>
    <row r="252" spans="1:13" ht="21" customHeight="1">
      <c r="J252" s="39" t="s">
        <v>254</v>
      </c>
      <c r="M252" s="43">
        <f>SUM(M249:M251)</f>
        <v>0</v>
      </c>
    </row>
    <row r="253" spans="1:13" ht="21" customHeight="1">
      <c r="J253" s="39" t="s">
        <v>255</v>
      </c>
      <c r="M253" s="18">
        <f>M252*0.21</f>
        <v>0</v>
      </c>
    </row>
    <row r="254" spans="1:13" ht="21" customHeight="1">
      <c r="K254" s="18" t="s">
        <v>257</v>
      </c>
      <c r="M254" s="43">
        <f>SUM(M252:M253)</f>
        <v>0</v>
      </c>
    </row>
    <row r="255" spans="1:13" ht="21" customHeight="1"/>
    <row r="256" spans="1:13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</sheetData>
  <dataValidations count="1">
    <dataValidation type="list" allowBlank="1" showInputMessage="1" showErrorMessage="1" sqref="B3:B65238">
      <formula1>"Capítulo,Partida,Mano de obra,Maquinaria,Material,Otros,"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32"/>
  <sheetViews>
    <sheetView tabSelected="1" workbookViewId="0">
      <selection activeCell="L20" sqref="L20"/>
    </sheetView>
  </sheetViews>
  <sheetFormatPr baseColWidth="10" defaultRowHeight="16.2"/>
  <cols>
    <col min="5" max="5" width="15.69921875" customWidth="1"/>
    <col min="7" max="7" width="14.09765625" style="52" customWidth="1"/>
  </cols>
  <sheetData>
    <row r="3" spans="2:7" ht="16.8">
      <c r="B3" s="50" t="s">
        <v>258</v>
      </c>
    </row>
    <row r="4" spans="2:7">
      <c r="C4" s="44"/>
    </row>
    <row r="5" spans="2:7">
      <c r="B5" s="44"/>
    </row>
    <row r="6" spans="2:7">
      <c r="C6" s="51" t="s">
        <v>270</v>
      </c>
      <c r="D6" s="51" t="s">
        <v>271</v>
      </c>
      <c r="E6" s="51"/>
      <c r="F6" s="51" t="s">
        <v>272</v>
      </c>
      <c r="G6" s="53" t="s">
        <v>259</v>
      </c>
    </row>
    <row r="7" spans="2:7">
      <c r="C7" s="49">
        <v>1</v>
      </c>
      <c r="D7" s="45" t="s">
        <v>15</v>
      </c>
      <c r="F7" s="46">
        <v>0</v>
      </c>
      <c r="G7" s="54" t="e">
        <f>F7*G21/F21</f>
        <v>#DIV/0!</v>
      </c>
    </row>
    <row r="8" spans="2:7">
      <c r="C8" s="49">
        <v>2</v>
      </c>
      <c r="D8" s="45" t="s">
        <v>40</v>
      </c>
      <c r="F8" s="46">
        <v>0</v>
      </c>
      <c r="G8" s="54" t="e">
        <f>F8*G21/F21</f>
        <v>#DIV/0!</v>
      </c>
    </row>
    <row r="9" spans="2:7">
      <c r="C9" s="49">
        <v>3</v>
      </c>
      <c r="D9" s="45" t="s">
        <v>55</v>
      </c>
      <c r="F9" s="46">
        <f>'Presupuesto '!M75</f>
        <v>0</v>
      </c>
      <c r="G9" s="54" t="e">
        <f>F9*G21/F21</f>
        <v>#DIV/0!</v>
      </c>
    </row>
    <row r="10" spans="2:7">
      <c r="C10" s="49">
        <v>4</v>
      </c>
      <c r="D10" s="45" t="s">
        <v>92</v>
      </c>
      <c r="F10" s="46">
        <f>'Presupuesto '!M108</f>
        <v>0</v>
      </c>
      <c r="G10" s="54" t="e">
        <f>F10*G21/F21</f>
        <v>#DIV/0!</v>
      </c>
    </row>
    <row r="11" spans="2:7">
      <c r="C11" s="49">
        <v>5</v>
      </c>
      <c r="D11" s="45" t="s">
        <v>118</v>
      </c>
      <c r="F11" s="46">
        <f>'Presupuesto '!M113</f>
        <v>0</v>
      </c>
      <c r="G11" s="54" t="e">
        <f>F11*G21/F21</f>
        <v>#DIV/0!</v>
      </c>
    </row>
    <row r="12" spans="2:7">
      <c r="C12" s="49">
        <v>6</v>
      </c>
      <c r="D12" s="45" t="s">
        <v>125</v>
      </c>
      <c r="F12" s="46">
        <f>'Presupuesto '!M124</f>
        <v>0</v>
      </c>
      <c r="G12" s="54" t="e">
        <f>F12*G21/F21</f>
        <v>#DIV/0!</v>
      </c>
    </row>
    <row r="13" spans="2:7">
      <c r="C13" s="49">
        <v>7</v>
      </c>
      <c r="D13" s="45" t="s">
        <v>135</v>
      </c>
      <c r="F13" s="46">
        <f>'Presupuesto '!M159</f>
        <v>0</v>
      </c>
      <c r="G13" s="54" t="e">
        <f>F13*G21/F21</f>
        <v>#DIV/0!</v>
      </c>
    </row>
    <row r="14" spans="2:7">
      <c r="C14" s="49">
        <v>8</v>
      </c>
      <c r="D14" s="45" t="s">
        <v>161</v>
      </c>
      <c r="F14" s="46">
        <f>'Presupuesto '!M175</f>
        <v>0</v>
      </c>
      <c r="G14" s="54" t="e">
        <f>F14*G21/F21</f>
        <v>#DIV/0!</v>
      </c>
    </row>
    <row r="15" spans="2:7">
      <c r="C15" s="49">
        <v>9</v>
      </c>
      <c r="D15" s="45" t="s">
        <v>180</v>
      </c>
      <c r="F15" s="46">
        <f>'Presupuesto '!M183</f>
        <v>0</v>
      </c>
      <c r="G15" s="54" t="e">
        <f>F15*G21/F21</f>
        <v>#DIV/0!</v>
      </c>
    </row>
    <row r="16" spans="2:7">
      <c r="C16" s="49">
        <v>10</v>
      </c>
      <c r="D16" s="45" t="s">
        <v>189</v>
      </c>
      <c r="F16" s="46">
        <f>'Presupuesto '!M200</f>
        <v>0</v>
      </c>
      <c r="G16" s="54" t="e">
        <f>F16*G21/F21</f>
        <v>#DIV/0!</v>
      </c>
    </row>
    <row r="17" spans="3:7">
      <c r="C17" s="49">
        <v>11</v>
      </c>
      <c r="D17" s="45" t="s">
        <v>207</v>
      </c>
      <c r="F17" s="46">
        <f>'Presupuesto '!M214</f>
        <v>0</v>
      </c>
      <c r="G17" s="54" t="e">
        <f>F17*G21/F21</f>
        <v>#DIV/0!</v>
      </c>
    </row>
    <row r="18" spans="3:7">
      <c r="C18" s="49">
        <v>12</v>
      </c>
      <c r="D18" s="45" t="s">
        <v>224</v>
      </c>
      <c r="F18" s="46">
        <v>0</v>
      </c>
      <c r="G18" s="54" t="e">
        <f>F18*G21/F21</f>
        <v>#DIV/0!</v>
      </c>
    </row>
    <row r="19" spans="3:7">
      <c r="C19" s="49">
        <v>13</v>
      </c>
      <c r="D19" s="45" t="s">
        <v>229</v>
      </c>
      <c r="F19" s="46">
        <f>'Presupuesto '!M245</f>
        <v>0</v>
      </c>
      <c r="G19" s="54" t="e">
        <f>F19*G21/F21</f>
        <v>#DIV/0!</v>
      </c>
    </row>
    <row r="20" spans="3:7">
      <c r="C20" s="49">
        <v>14</v>
      </c>
      <c r="D20" s="45" t="s">
        <v>226</v>
      </c>
      <c r="F20" s="46">
        <v>0</v>
      </c>
      <c r="G20" s="54" t="e">
        <f>F20*G21/F21</f>
        <v>#DIV/0!</v>
      </c>
    </row>
    <row r="21" spans="3:7">
      <c r="C21" s="44" t="s">
        <v>260</v>
      </c>
      <c r="F21" s="47">
        <f>SUM(F7:F20)</f>
        <v>0</v>
      </c>
      <c r="G21" s="54">
        <v>1</v>
      </c>
    </row>
    <row r="22" spans="3:7">
      <c r="C22" s="45">
        <v>13</v>
      </c>
      <c r="D22" s="45" t="s">
        <v>261</v>
      </c>
      <c r="F22" s="46">
        <f>F21*0.13</f>
        <v>0</v>
      </c>
    </row>
    <row r="23" spans="3:7">
      <c r="C23" s="45">
        <v>6</v>
      </c>
      <c r="D23" s="45" t="s">
        <v>262</v>
      </c>
      <c r="F23" s="46">
        <f>F21*0.06</f>
        <v>0</v>
      </c>
    </row>
    <row r="24" spans="3:7">
      <c r="E24" s="45" t="s">
        <v>263</v>
      </c>
      <c r="F24" s="46">
        <f>SUM(F22:F23)</f>
        <v>0</v>
      </c>
    </row>
    <row r="25" spans="3:7">
      <c r="C25" s="44" t="s">
        <v>265</v>
      </c>
      <c r="F25" s="47">
        <f>SUM(F24,F21)</f>
        <v>0</v>
      </c>
    </row>
    <row r="26" spans="3:7">
      <c r="D26" s="45">
        <v>21</v>
      </c>
      <c r="E26" s="45" t="s">
        <v>264</v>
      </c>
      <c r="F26" s="46">
        <f>F25*0.21</f>
        <v>0</v>
      </c>
      <c r="G26" s="54"/>
    </row>
    <row r="27" spans="3:7">
      <c r="C27" s="44" t="s">
        <v>266</v>
      </c>
      <c r="F27" s="47">
        <f>SUM(F25:F26)</f>
        <v>0</v>
      </c>
    </row>
    <row r="29" spans="3:7">
      <c r="C29" s="48" t="s">
        <v>273</v>
      </c>
    </row>
    <row r="30" spans="3:7">
      <c r="C30" s="48" t="s">
        <v>267</v>
      </c>
    </row>
    <row r="31" spans="3:7">
      <c r="E31" s="55" t="s">
        <v>274</v>
      </c>
      <c r="F31" s="55"/>
      <c r="G31" s="55"/>
    </row>
    <row r="32" spans="3:7">
      <c r="C32" s="45" t="s">
        <v>268</v>
      </c>
      <c r="G32" s="54" t="s">
        <v>269</v>
      </c>
    </row>
  </sheetData>
  <mergeCells count="1">
    <mergeCell ref="E31:G3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</vt:lpstr>
      <vt:lpstr>Resumen </vt:lpstr>
      <vt:lpstr>Hoja3</vt:lpstr>
      <vt:lpstr>Hoja4</vt:lpstr>
    </vt:vector>
  </TitlesOfParts>
  <Company>Cetursa Sierra Nevada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mruiz</dc:creator>
  <cp:lastModifiedBy>aindia</cp:lastModifiedBy>
  <dcterms:created xsi:type="dcterms:W3CDTF">2014-04-15T07:39:41Z</dcterms:created>
  <dcterms:modified xsi:type="dcterms:W3CDTF">2014-04-15T10:51:47Z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